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2" i="1" l="1"/>
  <c r="F148" i="1" l="1"/>
  <c r="F146" i="1"/>
  <c r="F145" i="1"/>
  <c r="F71" i="1"/>
  <c r="F132" i="1"/>
  <c r="F128" i="1"/>
  <c r="F107" i="1"/>
  <c r="F98" i="1"/>
  <c r="F25" i="1"/>
  <c r="F138" i="1" s="1"/>
  <c r="F147" i="1" s="1"/>
</calcChain>
</file>

<file path=xl/sharedStrings.xml><?xml version="1.0" encoding="utf-8"?>
<sst xmlns="http://schemas.openxmlformats.org/spreadsheetml/2006/main" count="226" uniqueCount="66">
  <si>
    <t>04. ШГ „БИРАЧ“ ВЛАСЕНИЦА</t>
  </si>
  <si>
    <t>Привредна јединица</t>
  </si>
  <si>
    <t>Одјел</t>
  </si>
  <si>
    <t>Газдинска класа</t>
  </si>
  <si>
    <t>Површина ha</t>
  </si>
  <si>
    <t>Категорија ШВЗВ</t>
  </si>
  <si>
    <t>Напомена</t>
  </si>
  <si>
    <t>„Студени Јадар Дубница“</t>
  </si>
  <si>
    <t>b</t>
  </si>
  <si>
    <t>Шуме важне за контролу ерозије</t>
  </si>
  <si>
    <t>c</t>
  </si>
  <si>
    <t>e</t>
  </si>
  <si>
    <t>a</t>
  </si>
  <si>
    <t>a,b,c</t>
  </si>
  <si>
    <t>d</t>
  </si>
  <si>
    <t>„Удрч Каменица“</t>
  </si>
  <si>
    <t>b,c</t>
  </si>
  <si>
    <t>a,b</t>
  </si>
  <si>
    <t>„Доња Дрињача“</t>
  </si>
  <si>
    <t>i</t>
  </si>
  <si>
    <t>k</t>
  </si>
  <si>
    <t>i,j,k</t>
  </si>
  <si>
    <t>l</t>
  </si>
  <si>
    <t>f</t>
  </si>
  <si>
    <t>g</t>
  </si>
  <si>
    <t>58/1</t>
  </si>
  <si>
    <t>„Кравица Полом“</t>
  </si>
  <si>
    <t>„Тишча“</t>
  </si>
  <si>
    <t>Сјеменска састојина букве</t>
  </si>
  <si>
    <t>16/1</t>
  </si>
  <si>
    <t>16/2</t>
  </si>
  <si>
    <t>c,d</t>
  </si>
  <si>
    <t>„Сапна Локањска Ријека“</t>
  </si>
  <si>
    <t>Сјеменска састојина црног ораха</t>
  </si>
  <si>
    <t>„Гостеља“</t>
  </si>
  <si>
    <t>ПРИЈЕДЛОГ ЗА ИЗДВАЈАЊЕ ПОВРШИНА ШУМА ДЕФИНИСАНИХ КАО ШУМЕ ВИСОКЕ ЗАШТИТНЕ ВРИЈЕДНОСТИ ЗА ШПП "ВАЛСЕНИЧКО"</t>
  </si>
  <si>
    <t>Укупно ПЈ "С Ј Дубница"</t>
  </si>
  <si>
    <t>VZV - 4b</t>
  </si>
  <si>
    <t>VZV - 4a</t>
  </si>
  <si>
    <t>VZV - 6</t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</si>
  <si>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b/>
        <sz val="12"/>
        <color theme="1"/>
        <rFont val="Times New Roman"/>
        <family val="1"/>
      </rPr>
      <t>Шуме важне за контролу ерозије</t>
    </r>
  </si>
  <si>
    <t>Шуме важне за водене токове</t>
  </si>
  <si>
    <r>
      <rPr>
        <i/>
        <sz val="11"/>
        <color theme="1"/>
        <rFont val="Times New Roman"/>
        <family val="1"/>
      </rPr>
      <t xml:space="preserve">Шумска подручја значајна за традиционални културни идентитет локалних заједница                                                       </t>
    </r>
    <r>
      <rPr>
        <b/>
        <sz val="11"/>
        <color theme="1"/>
        <rFont val="Times New Roman"/>
        <family val="1"/>
      </rPr>
      <t>Шуме  значајне за заштиту села и коминакација</t>
    </r>
  </si>
  <si>
    <r>
      <rPr>
        <i/>
        <sz val="11"/>
        <color theme="1"/>
        <rFont val="Times New Roman"/>
        <family val="1"/>
      </rPr>
      <t xml:space="preserve">Шумска подручја неопходна за задовољавање основних потреба локалних заједница       </t>
    </r>
    <r>
      <rPr>
        <sz val="12"/>
        <color theme="1"/>
        <rFont val="Times New Roman"/>
        <family val="1"/>
      </rPr>
      <t xml:space="preserve">                                              </t>
    </r>
    <r>
      <rPr>
        <b/>
        <sz val="11"/>
        <color theme="1"/>
        <rFont val="Times New Roman"/>
        <family val="1"/>
      </rPr>
      <t>Шуме  значајне за заштиту села и коминакација</t>
    </r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</si>
  <si>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</si>
  <si>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t>Одсјек</t>
  </si>
  <si>
    <t>1101,2115</t>
  </si>
  <si>
    <t>4314,4928</t>
  </si>
  <si>
    <t>4101,4928</t>
  </si>
  <si>
    <t>Укупно ПЈ " У Каменица"</t>
  </si>
  <si>
    <t xml:space="preserve">VZV - 4b </t>
  </si>
  <si>
    <r>
      <t xml:space="preserve">Шумска подручја која пружају основне природне користи у кризним ситуацијама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</si>
  <si>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t>VZV -6</t>
  </si>
  <si>
    <t>Шуме  значајне за заштиту насеља и коминакација</t>
  </si>
  <si>
    <t>Укупно ПЈ "Доња Дрињача"</t>
  </si>
  <si>
    <t>Укупно ПЈ "Кравица Полом"</t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</si>
  <si>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</t>
    </r>
    <r>
      <rPr>
        <sz val="11"/>
        <color theme="1"/>
        <rFont val="Times New Roman"/>
        <family val="1"/>
      </rPr>
      <t xml:space="preserve">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</si>
  <si>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t>1208,1210</t>
  </si>
  <si>
    <t>Укупно ПЈ "Тишча"</t>
  </si>
  <si>
    <t>VZV - 1a</t>
  </si>
  <si>
    <t>Укупно ПЈ "С Л Ријека"</t>
  </si>
  <si>
    <t>Укупно ПЈ "Гостеља"</t>
  </si>
  <si>
    <t xml:space="preserve">         ШПП „ВЛАСЕНИЧКО“</t>
  </si>
  <si>
    <t xml:space="preserve">Укупно неспорна површина шума и шумског земљишта на ШПП "Власеничко" </t>
  </si>
  <si>
    <t>Укупно површина  шума предложених за издвајање шума дефинисаних као ШВЗВ на  ШПП"Власеничко"</t>
  </si>
  <si>
    <t>Процентуално учешће шума предложених за издвајање шума дефинисаних као ШВЗВ на ШПП "Власеничко"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</si>
</sst>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0" xfId="0" applyFont="1"/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/>
    <xf numFmtId="0" fontId="4" fillId="2" borderId="32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right" vertical="center" wrapText="1"/>
    </xf>
    <xf numFmtId="2" fontId="4" fillId="2" borderId="32" xfId="0" applyNumberFormat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center" vertical="center" wrapText="1"/>
    </xf>
    <xf numFmtId="2" fontId="1" fillId="2" borderId="27" xfId="0" applyNumberFormat="1" applyFont="1" applyFill="1" applyBorder="1"/>
    <xf numFmtId="2" fontId="1" fillId="2" borderId="29" xfId="0" applyNumberFormat="1" applyFont="1" applyFill="1" applyBorder="1"/>
    <xf numFmtId="2" fontId="4" fillId="2" borderId="0" xfId="0" applyNumberFormat="1" applyFont="1" applyFill="1"/>
    <xf numFmtId="2" fontId="1" fillId="2" borderId="33" xfId="0" applyNumberFormat="1" applyFont="1" applyFill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3" borderId="56" xfId="0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2" fontId="5" fillId="2" borderId="60" xfId="0" applyNumberFormat="1" applyFont="1" applyFill="1" applyBorder="1" applyAlignment="1">
      <alignment horizontal="right" vertical="center" wrapText="1"/>
    </xf>
    <xf numFmtId="2" fontId="4" fillId="3" borderId="55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2" fontId="5" fillId="3" borderId="35" xfId="0" applyNumberFormat="1" applyFont="1" applyFill="1" applyBorder="1" applyAlignment="1">
      <alignment horizontal="right" vertical="center" wrapText="1"/>
    </xf>
    <xf numFmtId="2" fontId="1" fillId="3" borderId="5" xfId="0" applyNumberFormat="1" applyFont="1" applyFill="1" applyBorder="1" applyAlignment="1">
      <alignment horizontal="right" vertical="center"/>
    </xf>
    <xf numFmtId="0" fontId="1" fillId="3" borderId="45" xfId="0" applyFont="1" applyFill="1" applyBorder="1"/>
    <xf numFmtId="0" fontId="1" fillId="3" borderId="47" xfId="0" applyFont="1" applyFill="1" applyBorder="1"/>
    <xf numFmtId="0" fontId="1" fillId="3" borderId="46" xfId="0" applyFont="1" applyFill="1" applyBorder="1"/>
    <xf numFmtId="0" fontId="4" fillId="2" borderId="0" xfId="0" applyFont="1" applyFill="1" applyBorder="1"/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13" xfId="0" applyNumberFormat="1" applyFont="1" applyFill="1" applyBorder="1" applyAlignment="1">
      <alignment horizontal="right" vertical="center"/>
    </xf>
    <xf numFmtId="0" fontId="4" fillId="3" borderId="65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right" vertical="center" wrapText="1"/>
    </xf>
    <xf numFmtId="2" fontId="4" fillId="2" borderId="15" xfId="0" applyNumberFormat="1" applyFont="1" applyFill="1" applyBorder="1" applyAlignment="1">
      <alignment horizontal="right" vertical="center" wrapText="1"/>
    </xf>
    <xf numFmtId="2" fontId="4" fillId="2" borderId="10" xfId="0" applyNumberFormat="1" applyFont="1" applyFill="1" applyBorder="1" applyAlignment="1">
      <alignment horizontal="right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2" fontId="4" fillId="2" borderId="51" xfId="0" applyNumberFormat="1" applyFont="1" applyFill="1" applyBorder="1" applyAlignment="1">
      <alignment horizontal="right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"/>
  <sheetViews>
    <sheetView tabSelected="1" view="pageLayout" topLeftCell="A133" zoomScaleNormal="100" workbookViewId="0">
      <selection activeCell="G142" sqref="G142"/>
    </sheetView>
  </sheetViews>
  <sheetFormatPr defaultRowHeight="15" x14ac:dyDescent="0.25"/>
  <cols>
    <col min="1" max="1" width="4.140625" customWidth="1"/>
    <col min="2" max="2" width="21.5703125" style="10" customWidth="1"/>
    <col min="3" max="3" width="11.28515625" style="10" customWidth="1"/>
    <col min="4" max="4" width="10.7109375" style="10" customWidth="1"/>
    <col min="5" max="5" width="14.28515625" style="10" customWidth="1"/>
    <col min="6" max="6" width="13.7109375" style="10" customWidth="1"/>
    <col min="7" max="7" width="14" style="10" customWidth="1"/>
    <col min="8" max="9" width="9.140625" style="10"/>
    <col min="10" max="11" width="9.140625" style="10" customWidth="1"/>
    <col min="12" max="12" width="2.42578125" style="10" customWidth="1"/>
    <col min="13" max="13" width="1.5703125" style="10" customWidth="1"/>
  </cols>
  <sheetData>
    <row r="1" spans="1:24" ht="18.75" x14ac:dyDescent="0.25">
      <c r="C1" s="11" t="s">
        <v>0</v>
      </c>
      <c r="D1" s="11"/>
      <c r="E1" s="11"/>
    </row>
    <row r="2" spans="1:24" ht="18.75" x14ac:dyDescent="0.25">
      <c r="B2" s="158" t="s">
        <v>62</v>
      </c>
      <c r="C2" s="158"/>
      <c r="D2" s="158"/>
      <c r="E2" s="158"/>
    </row>
    <row r="3" spans="1:24" ht="15.75" thickBot="1" x14ac:dyDescent="0.3"/>
    <row r="4" spans="1:24" s="1" customFormat="1" ht="15.75" customHeight="1" x14ac:dyDescent="0.25">
      <c r="B4" s="159" t="s">
        <v>35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1" customFormat="1" ht="15.75" customHeight="1" thickBot="1" x14ac:dyDescent="0.3"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" customFormat="1" ht="15.75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4" s="1" customFormat="1" ht="32.25" customHeight="1" thickBot="1" x14ac:dyDescent="0.3">
      <c r="B7" s="32" t="s">
        <v>1</v>
      </c>
      <c r="C7" s="33" t="s">
        <v>2</v>
      </c>
      <c r="D7" s="33" t="s">
        <v>45</v>
      </c>
      <c r="E7" s="34" t="s">
        <v>3</v>
      </c>
      <c r="F7" s="34" t="s">
        <v>4</v>
      </c>
      <c r="G7" s="34" t="s">
        <v>5</v>
      </c>
      <c r="H7" s="78" t="s">
        <v>6</v>
      </c>
      <c r="I7" s="78"/>
      <c r="J7" s="78"/>
      <c r="K7" s="78"/>
      <c r="L7" s="78"/>
      <c r="M7" s="79"/>
      <c r="N7" s="4"/>
    </row>
    <row r="8" spans="1:24" s="1" customFormat="1" ht="15.75" customHeight="1" x14ac:dyDescent="0.25">
      <c r="A8" s="41"/>
      <c r="B8" s="169" t="s">
        <v>7</v>
      </c>
      <c r="C8" s="16">
        <v>57</v>
      </c>
      <c r="D8" s="16" t="s">
        <v>8</v>
      </c>
      <c r="E8" s="16">
        <v>6201</v>
      </c>
      <c r="F8" s="17">
        <v>14</v>
      </c>
      <c r="G8" s="56" t="s">
        <v>37</v>
      </c>
      <c r="H8" s="155" t="s">
        <v>40</v>
      </c>
      <c r="I8" s="156"/>
      <c r="J8" s="156"/>
      <c r="K8" s="156"/>
      <c r="L8" s="156"/>
      <c r="M8" s="157"/>
    </row>
    <row r="9" spans="1:24" s="1" customFormat="1" ht="15.75" customHeight="1" x14ac:dyDescent="0.25">
      <c r="A9" s="41"/>
      <c r="B9" s="169"/>
      <c r="C9" s="14">
        <v>58</v>
      </c>
      <c r="D9" s="14" t="s">
        <v>10</v>
      </c>
      <c r="E9" s="14">
        <v>6111</v>
      </c>
      <c r="F9" s="21">
        <v>9.15</v>
      </c>
      <c r="G9" s="57"/>
      <c r="H9" s="145"/>
      <c r="I9" s="146"/>
      <c r="J9" s="146"/>
      <c r="K9" s="146"/>
      <c r="L9" s="146"/>
      <c r="M9" s="147"/>
    </row>
    <row r="10" spans="1:24" s="1" customFormat="1" ht="15.75" customHeight="1" x14ac:dyDescent="0.25">
      <c r="A10" s="41"/>
      <c r="B10" s="169"/>
      <c r="C10" s="14">
        <v>61</v>
      </c>
      <c r="D10" s="14" t="s">
        <v>11</v>
      </c>
      <c r="E10" s="14">
        <v>6111</v>
      </c>
      <c r="F10" s="21">
        <v>6.5</v>
      </c>
      <c r="G10" s="57"/>
      <c r="H10" s="145"/>
      <c r="I10" s="146"/>
      <c r="J10" s="146"/>
      <c r="K10" s="146"/>
      <c r="L10" s="146"/>
      <c r="M10" s="147"/>
    </row>
    <row r="11" spans="1:24" s="1" customFormat="1" ht="15.75" customHeight="1" x14ac:dyDescent="0.25">
      <c r="A11" s="41"/>
      <c r="B11" s="169"/>
      <c r="C11" s="14">
        <v>62</v>
      </c>
      <c r="D11" s="14" t="s">
        <v>10</v>
      </c>
      <c r="E11" s="14">
        <v>6201</v>
      </c>
      <c r="F11" s="21">
        <v>8.65</v>
      </c>
      <c r="G11" s="57"/>
      <c r="H11" s="145"/>
      <c r="I11" s="146"/>
      <c r="J11" s="146"/>
      <c r="K11" s="146"/>
      <c r="L11" s="146"/>
      <c r="M11" s="147"/>
    </row>
    <row r="12" spans="1:24" s="1" customFormat="1" ht="15.75" customHeight="1" x14ac:dyDescent="0.25">
      <c r="A12" s="41"/>
      <c r="B12" s="169"/>
      <c r="C12" s="14">
        <v>63</v>
      </c>
      <c r="D12" s="14" t="s">
        <v>12</v>
      </c>
      <c r="E12" s="14">
        <v>1103</v>
      </c>
      <c r="F12" s="21">
        <v>68.150000000000006</v>
      </c>
      <c r="G12" s="57"/>
      <c r="H12" s="145"/>
      <c r="I12" s="146"/>
      <c r="J12" s="146"/>
      <c r="K12" s="146"/>
      <c r="L12" s="146"/>
      <c r="M12" s="147"/>
    </row>
    <row r="13" spans="1:24" s="1" customFormat="1" ht="15.75" customHeight="1" x14ac:dyDescent="0.25">
      <c r="A13" s="41"/>
      <c r="B13" s="169"/>
      <c r="C13" s="14">
        <v>63</v>
      </c>
      <c r="D13" s="14" t="s">
        <v>10</v>
      </c>
      <c r="E13" s="14">
        <v>6201</v>
      </c>
      <c r="F13" s="21">
        <v>6.65</v>
      </c>
      <c r="G13" s="57"/>
      <c r="H13" s="145"/>
      <c r="I13" s="146"/>
      <c r="J13" s="146"/>
      <c r="K13" s="146"/>
      <c r="L13" s="146"/>
      <c r="M13" s="147"/>
    </row>
    <row r="14" spans="1:24" s="1" customFormat="1" ht="15.75" customHeight="1" x14ac:dyDescent="0.25">
      <c r="A14" s="41"/>
      <c r="B14" s="169"/>
      <c r="C14" s="14">
        <v>64</v>
      </c>
      <c r="D14" s="14" t="s">
        <v>13</v>
      </c>
      <c r="E14" s="14">
        <v>1103</v>
      </c>
      <c r="F14" s="21">
        <v>59.9</v>
      </c>
      <c r="G14" s="57"/>
      <c r="H14" s="145"/>
      <c r="I14" s="146"/>
      <c r="J14" s="146"/>
      <c r="K14" s="146"/>
      <c r="L14" s="146"/>
      <c r="M14" s="147"/>
    </row>
    <row r="15" spans="1:24" s="1" customFormat="1" ht="15.75" customHeight="1" x14ac:dyDescent="0.25">
      <c r="A15" s="41"/>
      <c r="B15" s="169"/>
      <c r="C15" s="14">
        <v>64</v>
      </c>
      <c r="D15" s="14" t="s">
        <v>14</v>
      </c>
      <c r="E15" s="14">
        <v>6201</v>
      </c>
      <c r="F15" s="21">
        <v>25.15</v>
      </c>
      <c r="G15" s="57"/>
      <c r="H15" s="145"/>
      <c r="I15" s="146"/>
      <c r="J15" s="146"/>
      <c r="K15" s="146"/>
      <c r="L15" s="146"/>
      <c r="M15" s="147"/>
    </row>
    <row r="16" spans="1:24" s="1" customFormat="1" ht="15.75" customHeight="1" x14ac:dyDescent="0.25">
      <c r="A16" s="41"/>
      <c r="B16" s="169"/>
      <c r="C16" s="14">
        <v>65</v>
      </c>
      <c r="D16" s="14" t="s">
        <v>12</v>
      </c>
      <c r="E16" s="14">
        <v>1103</v>
      </c>
      <c r="F16" s="21">
        <v>36.85</v>
      </c>
      <c r="G16" s="57"/>
      <c r="H16" s="145"/>
      <c r="I16" s="146"/>
      <c r="J16" s="146"/>
      <c r="K16" s="146"/>
      <c r="L16" s="146"/>
      <c r="M16" s="147"/>
    </row>
    <row r="17" spans="1:13" s="1" customFormat="1" ht="15.75" customHeight="1" x14ac:dyDescent="0.25">
      <c r="A17" s="41"/>
      <c r="B17" s="169"/>
      <c r="C17" s="14">
        <v>65</v>
      </c>
      <c r="D17" s="14" t="s">
        <v>10</v>
      </c>
      <c r="E17" s="14">
        <v>6201</v>
      </c>
      <c r="F17" s="21">
        <v>15.9</v>
      </c>
      <c r="G17" s="58"/>
      <c r="H17" s="148"/>
      <c r="I17" s="149"/>
      <c r="J17" s="149"/>
      <c r="K17" s="149"/>
      <c r="L17" s="149"/>
      <c r="M17" s="150"/>
    </row>
    <row r="18" spans="1:13" s="1" customFormat="1" ht="15.75" customHeight="1" x14ac:dyDescent="0.25">
      <c r="A18" s="41"/>
      <c r="B18" s="169"/>
      <c r="C18" s="14">
        <v>66</v>
      </c>
      <c r="D18" s="14" t="s">
        <v>12</v>
      </c>
      <c r="E18" s="14">
        <v>1103</v>
      </c>
      <c r="F18" s="21">
        <v>68.25</v>
      </c>
      <c r="G18" s="14" t="s">
        <v>38</v>
      </c>
      <c r="H18" s="134" t="s">
        <v>41</v>
      </c>
      <c r="I18" s="135"/>
      <c r="J18" s="135"/>
      <c r="K18" s="135"/>
      <c r="L18" s="135"/>
      <c r="M18" s="136"/>
    </row>
    <row r="19" spans="1:13" s="1" customFormat="1" ht="15.75" customHeight="1" x14ac:dyDescent="0.25">
      <c r="A19" s="41"/>
      <c r="B19" s="169"/>
      <c r="C19" s="14">
        <v>66</v>
      </c>
      <c r="D19" s="14" t="s">
        <v>10</v>
      </c>
      <c r="E19" s="14">
        <v>6201</v>
      </c>
      <c r="F19" s="21">
        <v>14.4</v>
      </c>
      <c r="G19" s="71" t="s">
        <v>37</v>
      </c>
      <c r="H19" s="168" t="s">
        <v>9</v>
      </c>
      <c r="I19" s="94"/>
      <c r="J19" s="94"/>
      <c r="K19" s="94"/>
      <c r="L19" s="94"/>
      <c r="M19" s="95"/>
    </row>
    <row r="20" spans="1:13" s="1" customFormat="1" ht="15.75" customHeight="1" x14ac:dyDescent="0.25">
      <c r="A20" s="41"/>
      <c r="B20" s="169"/>
      <c r="C20" s="14">
        <v>66</v>
      </c>
      <c r="D20" s="14" t="s">
        <v>14</v>
      </c>
      <c r="E20" s="14">
        <v>6201</v>
      </c>
      <c r="F20" s="21">
        <v>4.1500000000000004</v>
      </c>
      <c r="G20" s="58"/>
      <c r="H20" s="148"/>
      <c r="I20" s="149"/>
      <c r="J20" s="149"/>
      <c r="K20" s="149"/>
      <c r="L20" s="149"/>
      <c r="M20" s="150"/>
    </row>
    <row r="21" spans="1:13" s="1" customFormat="1" ht="15.75" customHeight="1" x14ac:dyDescent="0.25">
      <c r="A21" s="41"/>
      <c r="B21" s="169"/>
      <c r="C21" s="14">
        <v>69</v>
      </c>
      <c r="D21" s="14" t="s">
        <v>12</v>
      </c>
      <c r="E21" s="14">
        <v>4314</v>
      </c>
      <c r="F21" s="98">
        <v>49</v>
      </c>
      <c r="G21" s="71" t="s">
        <v>39</v>
      </c>
      <c r="H21" s="151" t="s">
        <v>42</v>
      </c>
      <c r="I21" s="94"/>
      <c r="J21" s="94"/>
      <c r="K21" s="94"/>
      <c r="L21" s="94"/>
      <c r="M21" s="95"/>
    </row>
    <row r="22" spans="1:13" s="1" customFormat="1" ht="15.75" customHeight="1" x14ac:dyDescent="0.25">
      <c r="A22" s="41"/>
      <c r="B22" s="169"/>
      <c r="C22" s="14">
        <v>69</v>
      </c>
      <c r="D22" s="14" t="s">
        <v>8</v>
      </c>
      <c r="E22" s="14">
        <v>4203</v>
      </c>
      <c r="F22" s="99"/>
      <c r="G22" s="57"/>
      <c r="H22" s="145"/>
      <c r="I22" s="146"/>
      <c r="J22" s="146"/>
      <c r="K22" s="146"/>
      <c r="L22" s="146"/>
      <c r="M22" s="147"/>
    </row>
    <row r="23" spans="1:13" s="1" customFormat="1" ht="15.75" customHeight="1" thickBot="1" x14ac:dyDescent="0.3">
      <c r="A23" s="41"/>
      <c r="B23" s="169"/>
      <c r="C23" s="19">
        <v>69</v>
      </c>
      <c r="D23" s="19" t="s">
        <v>10</v>
      </c>
      <c r="E23" s="19">
        <v>4314</v>
      </c>
      <c r="F23" s="99"/>
      <c r="G23" s="57"/>
      <c r="H23" s="145"/>
      <c r="I23" s="146"/>
      <c r="J23" s="146"/>
      <c r="K23" s="146"/>
      <c r="L23" s="146"/>
      <c r="M23" s="147"/>
    </row>
    <row r="24" spans="1:13" s="1" customFormat="1" ht="15.75" customHeight="1" thickTop="1" thickBot="1" x14ac:dyDescent="0.3">
      <c r="A24" s="41"/>
      <c r="B24" s="170"/>
      <c r="C24" s="36">
        <v>69</v>
      </c>
      <c r="D24" s="36" t="s">
        <v>14</v>
      </c>
      <c r="E24" s="36">
        <v>4314</v>
      </c>
      <c r="F24" s="171"/>
      <c r="G24" s="58"/>
      <c r="H24" s="148"/>
      <c r="I24" s="149"/>
      <c r="J24" s="149"/>
      <c r="K24" s="149"/>
      <c r="L24" s="149"/>
      <c r="M24" s="150"/>
    </row>
    <row r="25" spans="1:13" s="1" customFormat="1" ht="15.75" customHeight="1" thickTop="1" thickBot="1" x14ac:dyDescent="0.3">
      <c r="A25" s="41"/>
      <c r="B25" s="101"/>
      <c r="C25" s="101" t="s">
        <v>36</v>
      </c>
      <c r="D25" s="101"/>
      <c r="E25" s="101"/>
      <c r="F25" s="40">
        <f>F8+F9+F10+F11+F12+F13+F14+F15+F16+F17+F18+F19+F20+F21</f>
        <v>386.69999999999993</v>
      </c>
      <c r="G25" s="140"/>
      <c r="H25" s="122"/>
      <c r="I25" s="122"/>
      <c r="J25" s="122"/>
      <c r="K25" s="122"/>
      <c r="L25" s="122"/>
      <c r="M25" s="123"/>
    </row>
    <row r="26" spans="1:13" s="1" customFormat="1" ht="15.75" customHeight="1" x14ac:dyDescent="0.25">
      <c r="B26" s="92" t="s">
        <v>15</v>
      </c>
      <c r="C26" s="57">
        <v>15</v>
      </c>
      <c r="D26" s="16" t="s">
        <v>12</v>
      </c>
      <c r="E26" s="16">
        <v>3232</v>
      </c>
      <c r="F26" s="99">
        <v>92.9</v>
      </c>
      <c r="G26" s="57" t="s">
        <v>39</v>
      </c>
      <c r="H26" s="145" t="s">
        <v>43</v>
      </c>
      <c r="I26" s="146"/>
      <c r="J26" s="146"/>
      <c r="K26" s="146"/>
      <c r="L26" s="146"/>
      <c r="M26" s="147"/>
    </row>
    <row r="27" spans="1:13" s="1" customFormat="1" ht="15.75" customHeight="1" x14ac:dyDescent="0.25">
      <c r="B27" s="92"/>
      <c r="C27" s="57"/>
      <c r="D27" s="14" t="s">
        <v>8</v>
      </c>
      <c r="E27" s="14">
        <v>6112</v>
      </c>
      <c r="F27" s="99"/>
      <c r="G27" s="57"/>
      <c r="H27" s="145"/>
      <c r="I27" s="146"/>
      <c r="J27" s="146"/>
      <c r="K27" s="146"/>
      <c r="L27" s="146"/>
      <c r="M27" s="147"/>
    </row>
    <row r="28" spans="1:13" s="1" customFormat="1" ht="15.75" customHeight="1" x14ac:dyDescent="0.25">
      <c r="B28" s="92"/>
      <c r="C28" s="58"/>
      <c r="D28" s="14" t="s">
        <v>10</v>
      </c>
      <c r="E28" s="14">
        <v>6104</v>
      </c>
      <c r="F28" s="100"/>
      <c r="G28" s="58"/>
      <c r="H28" s="148"/>
      <c r="I28" s="149"/>
      <c r="J28" s="149"/>
      <c r="K28" s="149"/>
      <c r="L28" s="149"/>
      <c r="M28" s="150"/>
    </row>
    <row r="29" spans="1:13" s="1" customFormat="1" ht="15.75" customHeight="1" x14ac:dyDescent="0.25">
      <c r="B29" s="92"/>
      <c r="C29" s="71">
        <v>16</v>
      </c>
      <c r="D29" s="14" t="s">
        <v>12</v>
      </c>
      <c r="E29" s="14">
        <v>6104</v>
      </c>
      <c r="F29" s="15">
        <v>54.2</v>
      </c>
      <c r="G29" s="71" t="s">
        <v>37</v>
      </c>
      <c r="H29" s="151" t="s">
        <v>44</v>
      </c>
      <c r="I29" s="94"/>
      <c r="J29" s="94"/>
      <c r="K29" s="94"/>
      <c r="L29" s="94"/>
      <c r="M29" s="95"/>
    </row>
    <row r="30" spans="1:13" s="1" customFormat="1" ht="15.75" customHeight="1" x14ac:dyDescent="0.25">
      <c r="B30" s="92"/>
      <c r="C30" s="58"/>
      <c r="D30" s="14" t="s">
        <v>8</v>
      </c>
      <c r="E30" s="14">
        <v>6111</v>
      </c>
      <c r="F30" s="15">
        <v>8.4499999999999993</v>
      </c>
      <c r="G30" s="57"/>
      <c r="H30" s="145"/>
      <c r="I30" s="146"/>
      <c r="J30" s="146"/>
      <c r="K30" s="146"/>
      <c r="L30" s="146"/>
      <c r="M30" s="147"/>
    </row>
    <row r="31" spans="1:13" s="1" customFormat="1" ht="15" customHeight="1" x14ac:dyDescent="0.25">
      <c r="B31" s="92"/>
      <c r="C31" s="71">
        <v>17</v>
      </c>
      <c r="D31" s="14" t="s">
        <v>12</v>
      </c>
      <c r="E31" s="14">
        <v>2115</v>
      </c>
      <c r="F31" s="15">
        <v>12.9</v>
      </c>
      <c r="G31" s="57"/>
      <c r="H31" s="145"/>
      <c r="I31" s="146"/>
      <c r="J31" s="146"/>
      <c r="K31" s="146"/>
      <c r="L31" s="146"/>
      <c r="M31" s="147"/>
    </row>
    <row r="32" spans="1:13" s="1" customFormat="1" ht="15.75" customHeight="1" x14ac:dyDescent="0.25">
      <c r="B32" s="92"/>
      <c r="C32" s="57"/>
      <c r="D32" s="14" t="s">
        <v>8</v>
      </c>
      <c r="E32" s="14">
        <v>6111</v>
      </c>
      <c r="F32" s="15">
        <v>10.1</v>
      </c>
      <c r="G32" s="57"/>
      <c r="H32" s="145"/>
      <c r="I32" s="146"/>
      <c r="J32" s="146"/>
      <c r="K32" s="146"/>
      <c r="L32" s="146"/>
      <c r="M32" s="147"/>
    </row>
    <row r="33" spans="2:14" s="1" customFormat="1" ht="15.75" customHeight="1" thickBot="1" x14ac:dyDescent="0.3">
      <c r="B33" s="124"/>
      <c r="C33" s="72"/>
      <c r="D33" s="9" t="s">
        <v>10</v>
      </c>
      <c r="E33" s="9">
        <v>6105</v>
      </c>
      <c r="F33" s="18">
        <v>16.3</v>
      </c>
      <c r="G33" s="72"/>
      <c r="H33" s="152"/>
      <c r="I33" s="153"/>
      <c r="J33" s="153"/>
      <c r="K33" s="153"/>
      <c r="L33" s="153"/>
      <c r="M33" s="154"/>
    </row>
    <row r="34" spans="2:14" s="1" customFormat="1" ht="32.25" customHeight="1" thickBot="1" x14ac:dyDescent="0.3">
      <c r="B34" s="32" t="s">
        <v>1</v>
      </c>
      <c r="C34" s="33" t="s">
        <v>2</v>
      </c>
      <c r="D34" s="33" t="s">
        <v>45</v>
      </c>
      <c r="E34" s="34" t="s">
        <v>3</v>
      </c>
      <c r="F34" s="34" t="s">
        <v>4</v>
      </c>
      <c r="G34" s="34" t="s">
        <v>5</v>
      </c>
      <c r="H34" s="78" t="s">
        <v>6</v>
      </c>
      <c r="I34" s="78"/>
      <c r="J34" s="78"/>
      <c r="K34" s="78"/>
      <c r="L34" s="78"/>
      <c r="M34" s="79"/>
      <c r="N34" s="4"/>
    </row>
    <row r="35" spans="2:14" s="1" customFormat="1" ht="15.75" customHeight="1" x14ac:dyDescent="0.25">
      <c r="B35" s="102" t="s">
        <v>15</v>
      </c>
      <c r="C35" s="56">
        <v>18</v>
      </c>
      <c r="D35" s="12" t="s">
        <v>12</v>
      </c>
      <c r="E35" s="12">
        <v>1415</v>
      </c>
      <c r="F35" s="143">
        <v>31.5</v>
      </c>
      <c r="G35" s="56" t="s">
        <v>50</v>
      </c>
      <c r="H35" s="65" t="s">
        <v>51</v>
      </c>
      <c r="I35" s="66"/>
      <c r="J35" s="66"/>
      <c r="K35" s="66"/>
      <c r="L35" s="66"/>
      <c r="M35" s="67"/>
    </row>
    <row r="36" spans="2:14" s="1" customFormat="1" ht="15.75" customHeight="1" x14ac:dyDescent="0.25">
      <c r="B36" s="92"/>
      <c r="C36" s="57"/>
      <c r="D36" s="14" t="s">
        <v>8</v>
      </c>
      <c r="E36" s="14">
        <v>4113</v>
      </c>
      <c r="F36" s="100"/>
      <c r="G36" s="57"/>
      <c r="H36" s="59"/>
      <c r="I36" s="60"/>
      <c r="J36" s="60"/>
      <c r="K36" s="60"/>
      <c r="L36" s="60"/>
      <c r="M36" s="61"/>
    </row>
    <row r="37" spans="2:14" s="1" customFormat="1" ht="15.75" customHeight="1" x14ac:dyDescent="0.25">
      <c r="B37" s="92"/>
      <c r="C37" s="58"/>
      <c r="D37" s="19" t="s">
        <v>10</v>
      </c>
      <c r="E37" s="14">
        <v>6201</v>
      </c>
      <c r="F37" s="15">
        <v>8.8000000000000007</v>
      </c>
      <c r="G37" s="57"/>
      <c r="H37" s="59"/>
      <c r="I37" s="60"/>
      <c r="J37" s="60"/>
      <c r="K37" s="60"/>
      <c r="L37" s="60"/>
      <c r="M37" s="61"/>
    </row>
    <row r="38" spans="2:14" s="1" customFormat="1" ht="15.75" customHeight="1" x14ac:dyDescent="0.25">
      <c r="B38" s="92"/>
      <c r="C38" s="14">
        <v>22</v>
      </c>
      <c r="D38" s="14" t="s">
        <v>12</v>
      </c>
      <c r="E38" s="14">
        <v>4314</v>
      </c>
      <c r="F38" s="15">
        <v>36.15</v>
      </c>
      <c r="G38" s="57"/>
      <c r="H38" s="59"/>
      <c r="I38" s="60"/>
      <c r="J38" s="60"/>
      <c r="K38" s="60"/>
      <c r="L38" s="60"/>
      <c r="M38" s="61"/>
    </row>
    <row r="39" spans="2:14" s="1" customFormat="1" ht="15.75" customHeight="1" x14ac:dyDescent="0.25">
      <c r="B39" s="92"/>
      <c r="C39" s="14">
        <v>23</v>
      </c>
      <c r="D39" s="14" t="s">
        <v>12</v>
      </c>
      <c r="E39" s="14">
        <v>1113</v>
      </c>
      <c r="F39" s="15">
        <v>37.15</v>
      </c>
      <c r="G39" s="57"/>
      <c r="H39" s="59"/>
      <c r="I39" s="60"/>
      <c r="J39" s="60"/>
      <c r="K39" s="60"/>
      <c r="L39" s="60"/>
      <c r="M39" s="61"/>
    </row>
    <row r="40" spans="2:14" s="1" customFormat="1" ht="15.75" customHeight="1" x14ac:dyDescent="0.25">
      <c r="B40" s="92"/>
      <c r="C40" s="14">
        <v>23</v>
      </c>
      <c r="D40" s="14" t="s">
        <v>8</v>
      </c>
      <c r="E40" s="14">
        <v>6105</v>
      </c>
      <c r="F40" s="15">
        <v>31.35</v>
      </c>
      <c r="G40" s="57"/>
      <c r="H40" s="59"/>
      <c r="I40" s="60"/>
      <c r="J40" s="60"/>
      <c r="K40" s="60"/>
      <c r="L40" s="60"/>
      <c r="M40" s="61"/>
    </row>
    <row r="41" spans="2:14" s="1" customFormat="1" ht="15.75" customHeight="1" x14ac:dyDescent="0.25">
      <c r="B41" s="92"/>
      <c r="C41" s="14">
        <v>25</v>
      </c>
      <c r="D41" s="14" t="s">
        <v>14</v>
      </c>
      <c r="E41" s="14">
        <v>6201</v>
      </c>
      <c r="F41" s="15">
        <v>7.9</v>
      </c>
      <c r="G41" s="57"/>
      <c r="H41" s="59"/>
      <c r="I41" s="60"/>
      <c r="J41" s="60"/>
      <c r="K41" s="60"/>
      <c r="L41" s="60"/>
      <c r="M41" s="61"/>
    </row>
    <row r="42" spans="2:14" s="1" customFormat="1" ht="15.75" customHeight="1" x14ac:dyDescent="0.25">
      <c r="B42" s="92"/>
      <c r="C42" s="14">
        <v>28</v>
      </c>
      <c r="D42" s="14" t="s">
        <v>10</v>
      </c>
      <c r="E42" s="14">
        <v>6112</v>
      </c>
      <c r="F42" s="15">
        <v>6.6</v>
      </c>
      <c r="G42" s="57"/>
      <c r="H42" s="59"/>
      <c r="I42" s="60"/>
      <c r="J42" s="60"/>
      <c r="K42" s="60"/>
      <c r="L42" s="60"/>
      <c r="M42" s="61"/>
    </row>
    <row r="43" spans="2:14" s="1" customFormat="1" ht="15.75" customHeight="1" x14ac:dyDescent="0.25">
      <c r="B43" s="92"/>
      <c r="C43" s="14">
        <v>29</v>
      </c>
      <c r="D43" s="14" t="s">
        <v>10</v>
      </c>
      <c r="E43" s="14">
        <v>6112</v>
      </c>
      <c r="F43" s="15">
        <v>43</v>
      </c>
      <c r="G43" s="57"/>
      <c r="H43" s="59"/>
      <c r="I43" s="60"/>
      <c r="J43" s="60"/>
      <c r="K43" s="60"/>
      <c r="L43" s="60"/>
      <c r="M43" s="61"/>
    </row>
    <row r="44" spans="2:14" s="1" customFormat="1" ht="15.75" customHeight="1" x14ac:dyDescent="0.25">
      <c r="B44" s="92"/>
      <c r="C44" s="14">
        <v>30</v>
      </c>
      <c r="D44" s="14" t="s">
        <v>10</v>
      </c>
      <c r="E44" s="14">
        <v>6112</v>
      </c>
      <c r="F44" s="15">
        <v>42.8</v>
      </c>
      <c r="G44" s="57"/>
      <c r="H44" s="59"/>
      <c r="I44" s="60"/>
      <c r="J44" s="60"/>
      <c r="K44" s="60"/>
      <c r="L44" s="60"/>
      <c r="M44" s="61"/>
    </row>
    <row r="45" spans="2:14" s="1" customFormat="1" ht="15.75" customHeight="1" x14ac:dyDescent="0.25">
      <c r="B45" s="92"/>
      <c r="C45" s="14">
        <v>31</v>
      </c>
      <c r="D45" s="14" t="s">
        <v>10</v>
      </c>
      <c r="E45" s="14">
        <v>6112</v>
      </c>
      <c r="F45" s="15">
        <v>52.5</v>
      </c>
      <c r="G45" s="57"/>
      <c r="H45" s="59"/>
      <c r="I45" s="60"/>
      <c r="J45" s="60"/>
      <c r="K45" s="60"/>
      <c r="L45" s="60"/>
      <c r="M45" s="61"/>
    </row>
    <row r="46" spans="2:14" s="1" customFormat="1" ht="15.75" customHeight="1" x14ac:dyDescent="0.25">
      <c r="B46" s="92"/>
      <c r="C46" s="14">
        <v>32</v>
      </c>
      <c r="D46" s="14" t="s">
        <v>8</v>
      </c>
      <c r="E46" s="14">
        <v>6112</v>
      </c>
      <c r="F46" s="15">
        <v>74.900000000000006</v>
      </c>
      <c r="G46" s="57"/>
      <c r="H46" s="59"/>
      <c r="I46" s="60"/>
      <c r="J46" s="60"/>
      <c r="K46" s="60"/>
      <c r="L46" s="60"/>
      <c r="M46" s="61"/>
    </row>
    <row r="47" spans="2:14" s="1" customFormat="1" ht="15.75" customHeight="1" x14ac:dyDescent="0.25">
      <c r="B47" s="92"/>
      <c r="C47" s="14">
        <v>33</v>
      </c>
      <c r="D47" s="14" t="s">
        <v>8</v>
      </c>
      <c r="E47" s="14">
        <v>6112</v>
      </c>
      <c r="F47" s="15">
        <v>38.1</v>
      </c>
      <c r="G47" s="57"/>
      <c r="H47" s="59"/>
      <c r="I47" s="60"/>
      <c r="J47" s="60"/>
      <c r="K47" s="60"/>
      <c r="L47" s="60"/>
      <c r="M47" s="61"/>
    </row>
    <row r="48" spans="2:14" s="1" customFormat="1" ht="15.75" customHeight="1" x14ac:dyDescent="0.25">
      <c r="B48" s="92"/>
      <c r="C48" s="14">
        <v>34</v>
      </c>
      <c r="D48" s="14" t="s">
        <v>8</v>
      </c>
      <c r="E48" s="14">
        <v>6112</v>
      </c>
      <c r="F48" s="15">
        <v>16.600000000000001</v>
      </c>
      <c r="G48" s="57"/>
      <c r="H48" s="59"/>
      <c r="I48" s="60"/>
      <c r="J48" s="60"/>
      <c r="K48" s="60"/>
      <c r="L48" s="60"/>
      <c r="M48" s="61"/>
    </row>
    <row r="49" spans="2:13" s="1" customFormat="1" ht="15.75" customHeight="1" x14ac:dyDescent="0.25">
      <c r="B49" s="92"/>
      <c r="C49" s="14">
        <v>46</v>
      </c>
      <c r="D49" s="14" t="s">
        <v>10</v>
      </c>
      <c r="E49" s="14">
        <v>6301</v>
      </c>
      <c r="F49" s="15">
        <v>3.7</v>
      </c>
      <c r="G49" s="57"/>
      <c r="H49" s="59"/>
      <c r="I49" s="60"/>
      <c r="J49" s="60"/>
      <c r="K49" s="60"/>
      <c r="L49" s="60"/>
      <c r="M49" s="61"/>
    </row>
    <row r="50" spans="2:13" s="1" customFormat="1" ht="15.75" customHeight="1" x14ac:dyDescent="0.25">
      <c r="B50" s="92"/>
      <c r="C50" s="14">
        <v>49</v>
      </c>
      <c r="D50" s="14" t="s">
        <v>8</v>
      </c>
      <c r="E50" s="14">
        <v>6112</v>
      </c>
      <c r="F50" s="15">
        <v>41.2</v>
      </c>
      <c r="G50" s="57"/>
      <c r="H50" s="59"/>
      <c r="I50" s="60"/>
      <c r="J50" s="60"/>
      <c r="K50" s="60"/>
      <c r="L50" s="60"/>
      <c r="M50" s="61"/>
    </row>
    <row r="51" spans="2:13" s="1" customFormat="1" ht="15.75" customHeight="1" x14ac:dyDescent="0.25">
      <c r="B51" s="92"/>
      <c r="C51" s="14">
        <v>61</v>
      </c>
      <c r="D51" s="14" t="s">
        <v>10</v>
      </c>
      <c r="E51" s="14">
        <v>6201</v>
      </c>
      <c r="F51" s="15">
        <v>3.95</v>
      </c>
      <c r="G51" s="57"/>
      <c r="H51" s="59"/>
      <c r="I51" s="60"/>
      <c r="J51" s="60"/>
      <c r="K51" s="60"/>
      <c r="L51" s="60"/>
      <c r="M51" s="61"/>
    </row>
    <row r="52" spans="2:13" s="1" customFormat="1" ht="15.75" customHeight="1" x14ac:dyDescent="0.25">
      <c r="B52" s="92"/>
      <c r="C52" s="14">
        <v>62</v>
      </c>
      <c r="D52" s="14" t="s">
        <v>10</v>
      </c>
      <c r="E52" s="14">
        <v>6201</v>
      </c>
      <c r="F52" s="15">
        <v>1.8</v>
      </c>
      <c r="G52" s="57"/>
      <c r="H52" s="59"/>
      <c r="I52" s="60"/>
      <c r="J52" s="60"/>
      <c r="K52" s="60"/>
      <c r="L52" s="60"/>
      <c r="M52" s="61"/>
    </row>
    <row r="53" spans="2:13" s="1" customFormat="1" ht="15.75" customHeight="1" x14ac:dyDescent="0.25">
      <c r="B53" s="92"/>
      <c r="C53" s="71">
        <v>64</v>
      </c>
      <c r="D53" s="14" t="s">
        <v>17</v>
      </c>
      <c r="E53" s="20" t="s">
        <v>46</v>
      </c>
      <c r="F53" s="15">
        <v>54.9</v>
      </c>
      <c r="G53" s="57"/>
      <c r="H53" s="59"/>
      <c r="I53" s="60"/>
      <c r="J53" s="60"/>
      <c r="K53" s="60"/>
      <c r="L53" s="60"/>
      <c r="M53" s="61"/>
    </row>
    <row r="54" spans="2:13" s="1" customFormat="1" ht="15.75" customHeight="1" x14ac:dyDescent="0.25">
      <c r="B54" s="92"/>
      <c r="C54" s="58"/>
      <c r="D54" s="14" t="s">
        <v>10</v>
      </c>
      <c r="E54" s="14">
        <v>6201</v>
      </c>
      <c r="F54" s="15">
        <v>10.9</v>
      </c>
      <c r="G54" s="57"/>
      <c r="H54" s="59"/>
      <c r="I54" s="60"/>
      <c r="J54" s="60"/>
      <c r="K54" s="60"/>
      <c r="L54" s="60"/>
      <c r="M54" s="61"/>
    </row>
    <row r="55" spans="2:13" s="1" customFormat="1" ht="15.75" customHeight="1" x14ac:dyDescent="0.25">
      <c r="B55" s="92"/>
      <c r="C55" s="71">
        <v>65</v>
      </c>
      <c r="D55" s="14" t="s">
        <v>12</v>
      </c>
      <c r="E55" s="14">
        <v>1101</v>
      </c>
      <c r="F55" s="144">
        <v>21.35</v>
      </c>
      <c r="G55" s="57"/>
      <c r="H55" s="59"/>
      <c r="I55" s="60"/>
      <c r="J55" s="60"/>
      <c r="K55" s="60"/>
      <c r="L55" s="60"/>
      <c r="M55" s="61"/>
    </row>
    <row r="56" spans="2:13" s="1" customFormat="1" ht="15.75" customHeight="1" x14ac:dyDescent="0.25">
      <c r="B56" s="92"/>
      <c r="C56" s="57"/>
      <c r="D56" s="14" t="s">
        <v>8</v>
      </c>
      <c r="E56" s="14">
        <v>1422</v>
      </c>
      <c r="F56" s="144"/>
      <c r="G56" s="57"/>
      <c r="H56" s="59"/>
      <c r="I56" s="60"/>
      <c r="J56" s="60"/>
      <c r="K56" s="60"/>
      <c r="L56" s="60"/>
      <c r="M56" s="61"/>
    </row>
    <row r="57" spans="2:13" s="1" customFormat="1" ht="15.75" customHeight="1" x14ac:dyDescent="0.25">
      <c r="B57" s="92"/>
      <c r="C57" s="58"/>
      <c r="D57" s="14" t="s">
        <v>10</v>
      </c>
      <c r="E57" s="14">
        <v>6201</v>
      </c>
      <c r="F57" s="22">
        <v>19.2</v>
      </c>
      <c r="G57" s="57"/>
      <c r="H57" s="59"/>
      <c r="I57" s="60"/>
      <c r="J57" s="60"/>
      <c r="K57" s="60"/>
      <c r="L57" s="60"/>
      <c r="M57" s="61"/>
    </row>
    <row r="58" spans="2:13" s="1" customFormat="1" ht="15.75" customHeight="1" x14ac:dyDescent="0.25">
      <c r="B58" s="92"/>
      <c r="C58" s="14">
        <v>66</v>
      </c>
      <c r="D58" s="14" t="s">
        <v>14</v>
      </c>
      <c r="E58" s="14">
        <v>6201</v>
      </c>
      <c r="F58" s="15">
        <v>9.3000000000000007</v>
      </c>
      <c r="G58" s="57"/>
      <c r="H58" s="59"/>
      <c r="I58" s="60"/>
      <c r="J58" s="60"/>
      <c r="K58" s="60"/>
      <c r="L58" s="60"/>
      <c r="M58" s="61"/>
    </row>
    <row r="59" spans="2:13" s="1" customFormat="1" ht="15.75" customHeight="1" x14ac:dyDescent="0.25">
      <c r="B59" s="92"/>
      <c r="C59" s="14">
        <v>71</v>
      </c>
      <c r="D59" s="14" t="s">
        <v>8</v>
      </c>
      <c r="E59" s="14">
        <v>6201</v>
      </c>
      <c r="F59" s="15">
        <v>2.7</v>
      </c>
      <c r="G59" s="57"/>
      <c r="H59" s="59"/>
      <c r="I59" s="60"/>
      <c r="J59" s="60"/>
      <c r="K59" s="60"/>
      <c r="L59" s="60"/>
      <c r="M59" s="61"/>
    </row>
    <row r="60" spans="2:13" s="1" customFormat="1" ht="15.75" customHeight="1" x14ac:dyDescent="0.25">
      <c r="B60" s="92"/>
      <c r="C60" s="14">
        <v>72</v>
      </c>
      <c r="D60" s="14" t="s">
        <v>10</v>
      </c>
      <c r="E60" s="14">
        <v>6201</v>
      </c>
      <c r="F60" s="15">
        <v>5.45</v>
      </c>
      <c r="G60" s="57"/>
      <c r="H60" s="59"/>
      <c r="I60" s="60"/>
      <c r="J60" s="60"/>
      <c r="K60" s="60"/>
      <c r="L60" s="60"/>
      <c r="M60" s="61"/>
    </row>
    <row r="61" spans="2:13" s="1" customFormat="1" ht="15.75" customHeight="1" x14ac:dyDescent="0.25">
      <c r="B61" s="92"/>
      <c r="C61" s="71">
        <v>104</v>
      </c>
      <c r="D61" s="14" t="s">
        <v>12</v>
      </c>
      <c r="E61" s="14">
        <v>4314</v>
      </c>
      <c r="F61" s="98">
        <v>34</v>
      </c>
      <c r="G61" s="57"/>
      <c r="H61" s="59"/>
      <c r="I61" s="60"/>
      <c r="J61" s="60"/>
      <c r="K61" s="60"/>
      <c r="L61" s="60"/>
      <c r="M61" s="61"/>
    </row>
    <row r="62" spans="2:13" s="1" customFormat="1" ht="15.75" customHeight="1" x14ac:dyDescent="0.25">
      <c r="B62" s="92"/>
      <c r="C62" s="57"/>
      <c r="D62" s="14" t="s">
        <v>8</v>
      </c>
      <c r="E62" s="14">
        <v>6105</v>
      </c>
      <c r="F62" s="99"/>
      <c r="G62" s="57"/>
      <c r="H62" s="59"/>
      <c r="I62" s="60"/>
      <c r="J62" s="60"/>
      <c r="K62" s="60"/>
      <c r="L62" s="60"/>
      <c r="M62" s="61"/>
    </row>
    <row r="63" spans="2:13" s="1" customFormat="1" ht="15.75" customHeight="1" x14ac:dyDescent="0.25">
      <c r="B63" s="92"/>
      <c r="C63" s="58"/>
      <c r="D63" s="14" t="s">
        <v>10</v>
      </c>
      <c r="E63" s="14">
        <v>6105</v>
      </c>
      <c r="F63" s="23">
        <v>10.15</v>
      </c>
      <c r="G63" s="58"/>
      <c r="H63" s="68"/>
      <c r="I63" s="69"/>
      <c r="J63" s="69"/>
      <c r="K63" s="69"/>
      <c r="L63" s="69"/>
      <c r="M63" s="70"/>
    </row>
    <row r="64" spans="2:13" s="1" customFormat="1" ht="15.75" customHeight="1" x14ac:dyDescent="0.25">
      <c r="B64" s="92"/>
      <c r="C64" s="14">
        <v>105</v>
      </c>
      <c r="D64" s="14" t="s">
        <v>16</v>
      </c>
      <c r="E64" s="14">
        <v>4314</v>
      </c>
      <c r="F64" s="15">
        <v>37.9</v>
      </c>
      <c r="G64" s="14" t="s">
        <v>52</v>
      </c>
      <c r="H64" s="134" t="s">
        <v>53</v>
      </c>
      <c r="I64" s="135"/>
      <c r="J64" s="135"/>
      <c r="K64" s="135"/>
      <c r="L64" s="135"/>
      <c r="M64" s="136"/>
    </row>
    <row r="65" spans="2:14" s="1" customFormat="1" ht="15.75" customHeight="1" x14ac:dyDescent="0.25">
      <c r="B65" s="92"/>
      <c r="C65" s="14">
        <v>115</v>
      </c>
      <c r="D65" s="14" t="s">
        <v>8</v>
      </c>
      <c r="E65" s="14">
        <v>4101</v>
      </c>
      <c r="F65" s="15">
        <v>63.4</v>
      </c>
      <c r="G65" s="71" t="s">
        <v>50</v>
      </c>
      <c r="H65" s="59" t="s">
        <v>51</v>
      </c>
      <c r="I65" s="60"/>
      <c r="J65" s="60"/>
      <c r="K65" s="60"/>
      <c r="L65" s="60"/>
      <c r="M65" s="61"/>
    </row>
    <row r="66" spans="2:14" s="1" customFormat="1" ht="15.75" customHeight="1" x14ac:dyDescent="0.25">
      <c r="B66" s="92"/>
      <c r="C66" s="14">
        <v>116</v>
      </c>
      <c r="D66" s="14" t="s">
        <v>17</v>
      </c>
      <c r="E66" s="20" t="s">
        <v>47</v>
      </c>
      <c r="F66" s="15">
        <v>20.149999999999999</v>
      </c>
      <c r="G66" s="57"/>
      <c r="H66" s="59"/>
      <c r="I66" s="60"/>
      <c r="J66" s="60"/>
      <c r="K66" s="60"/>
      <c r="L66" s="60"/>
      <c r="M66" s="61"/>
    </row>
    <row r="67" spans="2:14" s="1" customFormat="1" ht="15.75" customHeight="1" thickBot="1" x14ac:dyDescent="0.3">
      <c r="B67" s="124"/>
      <c r="C67" s="9">
        <v>116</v>
      </c>
      <c r="D67" s="9" t="s">
        <v>14</v>
      </c>
      <c r="E67" s="9">
        <v>6201</v>
      </c>
      <c r="F67" s="18">
        <v>2.25</v>
      </c>
      <c r="G67" s="72"/>
      <c r="H67" s="62"/>
      <c r="I67" s="63"/>
      <c r="J67" s="63"/>
      <c r="K67" s="63"/>
      <c r="L67" s="63"/>
      <c r="M67" s="64"/>
    </row>
    <row r="68" spans="2:14" s="1" customFormat="1" ht="32.25" customHeight="1" thickBot="1" x14ac:dyDescent="0.3">
      <c r="B68" s="37" t="s">
        <v>1</v>
      </c>
      <c r="C68" s="38" t="s">
        <v>2</v>
      </c>
      <c r="D68" s="38" t="s">
        <v>45</v>
      </c>
      <c r="E68" s="39" t="s">
        <v>3</v>
      </c>
      <c r="F68" s="39" t="s">
        <v>4</v>
      </c>
      <c r="G68" s="39" t="s">
        <v>5</v>
      </c>
      <c r="H68" s="137" t="s">
        <v>6</v>
      </c>
      <c r="I68" s="137"/>
      <c r="J68" s="137"/>
      <c r="K68" s="137"/>
      <c r="L68" s="137"/>
      <c r="M68" s="138"/>
      <c r="N68" s="4"/>
    </row>
    <row r="69" spans="2:14" s="1" customFormat="1" ht="15.75" customHeight="1" x14ac:dyDescent="0.25">
      <c r="B69" s="102" t="s">
        <v>15</v>
      </c>
      <c r="C69" s="27">
        <v>117</v>
      </c>
      <c r="D69" s="27" t="s">
        <v>8</v>
      </c>
      <c r="E69" s="27">
        <v>4928</v>
      </c>
      <c r="F69" s="13">
        <v>63.7</v>
      </c>
      <c r="G69" s="24" t="s">
        <v>50</v>
      </c>
      <c r="H69" s="131" t="s">
        <v>9</v>
      </c>
      <c r="I69" s="132"/>
      <c r="J69" s="132"/>
      <c r="K69" s="132"/>
      <c r="L69" s="132"/>
      <c r="M69" s="133"/>
    </row>
    <row r="70" spans="2:14" s="1" customFormat="1" ht="15.75" customHeight="1" x14ac:dyDescent="0.25">
      <c r="B70" s="92"/>
      <c r="C70" s="14">
        <v>118</v>
      </c>
      <c r="D70" s="14" t="s">
        <v>16</v>
      </c>
      <c r="E70" s="20" t="s">
        <v>48</v>
      </c>
      <c r="F70" s="15">
        <v>28.1</v>
      </c>
      <c r="G70" s="14" t="s">
        <v>52</v>
      </c>
      <c r="H70" s="134" t="s">
        <v>53</v>
      </c>
      <c r="I70" s="135"/>
      <c r="J70" s="135"/>
      <c r="K70" s="135"/>
      <c r="L70" s="135"/>
      <c r="M70" s="136"/>
    </row>
    <row r="71" spans="2:14" s="1" customFormat="1" ht="15.75" customHeight="1" thickBot="1" x14ac:dyDescent="0.3">
      <c r="B71" s="139"/>
      <c r="C71" s="140" t="s">
        <v>49</v>
      </c>
      <c r="D71" s="122"/>
      <c r="E71" s="141"/>
      <c r="F71" s="42">
        <f>F26+F29+F30+F31+F32+F33+F35+F37+F38+F39+F40+F41+F42+F43+F44+F45+F46+F47+F48+F49+F50+F51+F52+F53+F54+F55+F57+F58+F59+F60+F61+F63+F64+F65+F66+F67+F69+F70</f>
        <v>1056.3</v>
      </c>
      <c r="G71" s="142"/>
      <c r="H71" s="94"/>
      <c r="I71" s="94"/>
      <c r="J71" s="94"/>
      <c r="K71" s="94"/>
      <c r="L71" s="94"/>
      <c r="M71" s="95"/>
    </row>
    <row r="72" spans="2:14" s="1" customFormat="1" ht="15.75" customHeight="1" x14ac:dyDescent="0.25">
      <c r="B72" s="92" t="s">
        <v>18</v>
      </c>
      <c r="C72" s="16">
        <v>21</v>
      </c>
      <c r="D72" s="16" t="s">
        <v>19</v>
      </c>
      <c r="E72" s="16">
        <v>6201</v>
      </c>
      <c r="F72" s="17">
        <v>4.95</v>
      </c>
      <c r="G72" s="97" t="s">
        <v>50</v>
      </c>
      <c r="H72" s="128" t="s">
        <v>51</v>
      </c>
      <c r="I72" s="129"/>
      <c r="J72" s="129"/>
      <c r="K72" s="129"/>
      <c r="L72" s="129"/>
      <c r="M72" s="130"/>
    </row>
    <row r="73" spans="2:14" s="1" customFormat="1" ht="15.75" customHeight="1" x14ac:dyDescent="0.25">
      <c r="B73" s="92"/>
      <c r="C73" s="14">
        <v>22</v>
      </c>
      <c r="D73" s="14" t="s">
        <v>14</v>
      </c>
      <c r="E73" s="14">
        <v>6111</v>
      </c>
      <c r="F73" s="15">
        <v>3.95</v>
      </c>
      <c r="G73" s="57"/>
      <c r="H73" s="59"/>
      <c r="I73" s="60"/>
      <c r="J73" s="60"/>
      <c r="K73" s="60"/>
      <c r="L73" s="60"/>
      <c r="M73" s="61"/>
    </row>
    <row r="74" spans="2:14" s="1" customFormat="1" ht="15.75" customHeight="1" x14ac:dyDescent="0.25">
      <c r="B74" s="92"/>
      <c r="C74" s="14">
        <v>28</v>
      </c>
      <c r="D74" s="14" t="s">
        <v>14</v>
      </c>
      <c r="E74" s="14">
        <v>6111</v>
      </c>
      <c r="F74" s="15">
        <v>5.75</v>
      </c>
      <c r="G74" s="57"/>
      <c r="H74" s="59"/>
      <c r="I74" s="60"/>
      <c r="J74" s="60"/>
      <c r="K74" s="60"/>
      <c r="L74" s="60"/>
      <c r="M74" s="61"/>
    </row>
    <row r="75" spans="2:14" s="1" customFormat="1" ht="15.75" customHeight="1" x14ac:dyDescent="0.25">
      <c r="B75" s="92"/>
      <c r="C75" s="14">
        <v>29</v>
      </c>
      <c r="D75" s="14" t="s">
        <v>14</v>
      </c>
      <c r="E75" s="14">
        <v>6201</v>
      </c>
      <c r="F75" s="15">
        <v>2.9</v>
      </c>
      <c r="G75" s="57"/>
      <c r="H75" s="59"/>
      <c r="I75" s="60"/>
      <c r="J75" s="60"/>
      <c r="K75" s="60"/>
      <c r="L75" s="60"/>
      <c r="M75" s="61"/>
    </row>
    <row r="76" spans="2:14" s="1" customFormat="1" ht="15.75" customHeight="1" x14ac:dyDescent="0.25">
      <c r="B76" s="92"/>
      <c r="C76" s="14">
        <v>30</v>
      </c>
      <c r="D76" s="14" t="s">
        <v>14</v>
      </c>
      <c r="E76" s="14">
        <v>6201</v>
      </c>
      <c r="F76" s="15">
        <v>2.75</v>
      </c>
      <c r="G76" s="57"/>
      <c r="H76" s="59"/>
      <c r="I76" s="60"/>
      <c r="J76" s="60"/>
      <c r="K76" s="60"/>
      <c r="L76" s="60"/>
      <c r="M76" s="61"/>
    </row>
    <row r="77" spans="2:14" s="1" customFormat="1" ht="15.75" customHeight="1" x14ac:dyDescent="0.25">
      <c r="B77" s="92"/>
      <c r="C77" s="14">
        <v>35</v>
      </c>
      <c r="D77" s="14" t="s">
        <v>20</v>
      </c>
      <c r="E77" s="14">
        <v>6201</v>
      </c>
      <c r="F77" s="15">
        <v>2.6</v>
      </c>
      <c r="G77" s="57"/>
      <c r="H77" s="59"/>
      <c r="I77" s="60"/>
      <c r="J77" s="60"/>
      <c r="K77" s="60"/>
      <c r="L77" s="60"/>
      <c r="M77" s="61"/>
    </row>
    <row r="78" spans="2:14" s="1" customFormat="1" ht="15.75" customHeight="1" x14ac:dyDescent="0.25">
      <c r="B78" s="92"/>
      <c r="C78" s="14">
        <v>36</v>
      </c>
      <c r="D78" s="14" t="s">
        <v>21</v>
      </c>
      <c r="E78" s="14">
        <v>6201</v>
      </c>
      <c r="F78" s="15">
        <v>16.899999999999999</v>
      </c>
      <c r="G78" s="57"/>
      <c r="H78" s="59"/>
      <c r="I78" s="60"/>
      <c r="J78" s="60"/>
      <c r="K78" s="60"/>
      <c r="L78" s="60"/>
      <c r="M78" s="61"/>
    </row>
    <row r="79" spans="2:14" s="1" customFormat="1" ht="15.75" customHeight="1" x14ac:dyDescent="0.25">
      <c r="B79" s="92"/>
      <c r="C79" s="14">
        <v>38</v>
      </c>
      <c r="D79" s="14" t="s">
        <v>22</v>
      </c>
      <c r="E79" s="14">
        <v>6201</v>
      </c>
      <c r="F79" s="15">
        <v>3.45</v>
      </c>
      <c r="G79" s="57"/>
      <c r="H79" s="59"/>
      <c r="I79" s="60"/>
      <c r="J79" s="60"/>
      <c r="K79" s="60"/>
      <c r="L79" s="60"/>
      <c r="M79" s="61"/>
    </row>
    <row r="80" spans="2:14" s="1" customFormat="1" ht="15.75" customHeight="1" x14ac:dyDescent="0.25">
      <c r="B80" s="92"/>
      <c r="C80" s="14">
        <v>40</v>
      </c>
      <c r="D80" s="14" t="s">
        <v>23</v>
      </c>
      <c r="E80" s="14">
        <v>6201</v>
      </c>
      <c r="F80" s="15">
        <v>3.2</v>
      </c>
      <c r="G80" s="57"/>
      <c r="H80" s="59"/>
      <c r="I80" s="60"/>
      <c r="J80" s="60"/>
      <c r="K80" s="60"/>
      <c r="L80" s="60"/>
      <c r="M80" s="61"/>
    </row>
    <row r="81" spans="2:13" s="1" customFormat="1" ht="15.75" customHeight="1" x14ac:dyDescent="0.25">
      <c r="B81" s="92"/>
      <c r="C81" s="14">
        <v>42</v>
      </c>
      <c r="D81" s="14" t="s">
        <v>10</v>
      </c>
      <c r="E81" s="14">
        <v>6201</v>
      </c>
      <c r="F81" s="15">
        <v>1.7</v>
      </c>
      <c r="G81" s="57"/>
      <c r="H81" s="59"/>
      <c r="I81" s="60"/>
      <c r="J81" s="60"/>
      <c r="K81" s="60"/>
      <c r="L81" s="60"/>
      <c r="M81" s="61"/>
    </row>
    <row r="82" spans="2:13" s="1" customFormat="1" ht="15.75" customHeight="1" x14ac:dyDescent="0.25">
      <c r="B82" s="92"/>
      <c r="C82" s="14">
        <v>42</v>
      </c>
      <c r="D82" s="14" t="s">
        <v>8</v>
      </c>
      <c r="E82" s="14">
        <v>6105</v>
      </c>
      <c r="F82" s="15">
        <v>7.8</v>
      </c>
      <c r="G82" s="57"/>
      <c r="H82" s="59"/>
      <c r="I82" s="60"/>
      <c r="J82" s="60"/>
      <c r="K82" s="60"/>
      <c r="L82" s="60"/>
      <c r="M82" s="61"/>
    </row>
    <row r="83" spans="2:13" s="1" customFormat="1" ht="15.75" customHeight="1" x14ac:dyDescent="0.25">
      <c r="B83" s="92"/>
      <c r="C83" s="14">
        <v>42</v>
      </c>
      <c r="D83" s="14" t="s">
        <v>10</v>
      </c>
      <c r="E83" s="14">
        <v>6201</v>
      </c>
      <c r="F83" s="15">
        <v>4.25</v>
      </c>
      <c r="G83" s="57"/>
      <c r="H83" s="59"/>
      <c r="I83" s="60"/>
      <c r="J83" s="60"/>
      <c r="K83" s="60"/>
      <c r="L83" s="60"/>
      <c r="M83" s="61"/>
    </row>
    <row r="84" spans="2:13" s="1" customFormat="1" ht="15.75" customHeight="1" x14ac:dyDescent="0.25">
      <c r="B84" s="92"/>
      <c r="C84" s="14">
        <v>42</v>
      </c>
      <c r="D84" s="14" t="s">
        <v>14</v>
      </c>
      <c r="E84" s="14">
        <v>6201</v>
      </c>
      <c r="F84" s="15">
        <v>4</v>
      </c>
      <c r="G84" s="57"/>
      <c r="H84" s="59"/>
      <c r="I84" s="60"/>
      <c r="J84" s="60"/>
      <c r="K84" s="60"/>
      <c r="L84" s="60"/>
      <c r="M84" s="61"/>
    </row>
    <row r="85" spans="2:13" s="1" customFormat="1" ht="15.75" customHeight="1" x14ac:dyDescent="0.25">
      <c r="B85" s="92"/>
      <c r="C85" s="14">
        <v>43</v>
      </c>
      <c r="D85" s="14" t="s">
        <v>11</v>
      </c>
      <c r="E85" s="14">
        <v>6201</v>
      </c>
      <c r="F85" s="15">
        <v>2.65</v>
      </c>
      <c r="G85" s="57"/>
      <c r="H85" s="59"/>
      <c r="I85" s="60"/>
      <c r="J85" s="60"/>
      <c r="K85" s="60"/>
      <c r="L85" s="60"/>
      <c r="M85" s="61"/>
    </row>
    <row r="86" spans="2:13" s="1" customFormat="1" ht="15.75" customHeight="1" x14ac:dyDescent="0.25">
      <c r="B86" s="92"/>
      <c r="C86" s="14">
        <v>46</v>
      </c>
      <c r="D86" s="14" t="s">
        <v>8</v>
      </c>
      <c r="E86" s="14">
        <v>6105</v>
      </c>
      <c r="F86" s="15">
        <v>27.4</v>
      </c>
      <c r="G86" s="57"/>
      <c r="H86" s="59"/>
      <c r="I86" s="60"/>
      <c r="J86" s="60"/>
      <c r="K86" s="60"/>
      <c r="L86" s="60"/>
      <c r="M86" s="61"/>
    </row>
    <row r="87" spans="2:13" s="1" customFormat="1" ht="15.75" customHeight="1" x14ac:dyDescent="0.25">
      <c r="B87" s="92"/>
      <c r="C87" s="14">
        <v>51</v>
      </c>
      <c r="D87" s="14" t="s">
        <v>24</v>
      </c>
      <c r="E87" s="14">
        <v>6201</v>
      </c>
      <c r="F87" s="15">
        <v>21.6</v>
      </c>
      <c r="G87" s="57"/>
      <c r="H87" s="59"/>
      <c r="I87" s="60"/>
      <c r="J87" s="60"/>
      <c r="K87" s="60"/>
      <c r="L87" s="60"/>
      <c r="M87" s="61"/>
    </row>
    <row r="88" spans="2:13" s="1" customFormat="1" ht="15.75" customHeight="1" x14ac:dyDescent="0.25">
      <c r="B88" s="92"/>
      <c r="C88" s="14">
        <v>56</v>
      </c>
      <c r="D88" s="14" t="s">
        <v>19</v>
      </c>
      <c r="E88" s="14">
        <v>6201</v>
      </c>
      <c r="F88" s="15">
        <v>9.65</v>
      </c>
      <c r="G88" s="57"/>
      <c r="H88" s="59"/>
      <c r="I88" s="60"/>
      <c r="J88" s="60"/>
      <c r="K88" s="60"/>
      <c r="L88" s="60"/>
      <c r="M88" s="61"/>
    </row>
    <row r="89" spans="2:13" s="1" customFormat="1" ht="15.75" customHeight="1" x14ac:dyDescent="0.25">
      <c r="B89" s="92"/>
      <c r="C89" s="14" t="s">
        <v>25</v>
      </c>
      <c r="D89" s="14" t="s">
        <v>14</v>
      </c>
      <c r="E89" s="14">
        <v>6201</v>
      </c>
      <c r="F89" s="15">
        <v>9.6999999999999993</v>
      </c>
      <c r="G89" s="57"/>
      <c r="H89" s="59"/>
      <c r="I89" s="60"/>
      <c r="J89" s="60"/>
      <c r="K89" s="60"/>
      <c r="L89" s="60"/>
      <c r="M89" s="61"/>
    </row>
    <row r="90" spans="2:13" s="1" customFormat="1" ht="15.75" customHeight="1" x14ac:dyDescent="0.25">
      <c r="B90" s="92"/>
      <c r="C90" s="14">
        <v>84</v>
      </c>
      <c r="D90" s="14" t="s">
        <v>14</v>
      </c>
      <c r="E90" s="14">
        <v>6201</v>
      </c>
      <c r="F90" s="15">
        <v>21.55</v>
      </c>
      <c r="G90" s="57"/>
      <c r="H90" s="59"/>
      <c r="I90" s="60"/>
      <c r="J90" s="60"/>
      <c r="K90" s="60"/>
      <c r="L90" s="60"/>
      <c r="M90" s="61"/>
    </row>
    <row r="91" spans="2:13" s="1" customFormat="1" ht="15.75" customHeight="1" x14ac:dyDescent="0.25">
      <c r="B91" s="92"/>
      <c r="C91" s="14">
        <v>91</v>
      </c>
      <c r="D91" s="14" t="s">
        <v>8</v>
      </c>
      <c r="E91" s="14">
        <v>6201</v>
      </c>
      <c r="F91" s="15">
        <v>27.1</v>
      </c>
      <c r="G91" s="57"/>
      <c r="H91" s="59"/>
      <c r="I91" s="60"/>
      <c r="J91" s="60"/>
      <c r="K91" s="60"/>
      <c r="L91" s="60"/>
      <c r="M91" s="61"/>
    </row>
    <row r="92" spans="2:13" s="1" customFormat="1" ht="15.75" customHeight="1" x14ac:dyDescent="0.25">
      <c r="B92" s="92"/>
      <c r="C92" s="14">
        <v>105</v>
      </c>
      <c r="D92" s="14" t="s">
        <v>12</v>
      </c>
      <c r="E92" s="14">
        <v>6601</v>
      </c>
      <c r="F92" s="15">
        <v>28</v>
      </c>
      <c r="G92" s="57"/>
      <c r="H92" s="59"/>
      <c r="I92" s="60"/>
      <c r="J92" s="60"/>
      <c r="K92" s="60"/>
      <c r="L92" s="60"/>
      <c r="M92" s="61"/>
    </row>
    <row r="93" spans="2:13" s="1" customFormat="1" ht="15.75" customHeight="1" x14ac:dyDescent="0.25">
      <c r="B93" s="92"/>
      <c r="C93" s="14">
        <v>107</v>
      </c>
      <c r="D93" s="14" t="s">
        <v>14</v>
      </c>
      <c r="E93" s="14">
        <v>6301</v>
      </c>
      <c r="F93" s="15">
        <v>12.6</v>
      </c>
      <c r="G93" s="57"/>
      <c r="H93" s="59"/>
      <c r="I93" s="60"/>
      <c r="J93" s="60"/>
      <c r="K93" s="60"/>
      <c r="L93" s="60"/>
      <c r="M93" s="61"/>
    </row>
    <row r="94" spans="2:13" s="1" customFormat="1" ht="15.75" customHeight="1" x14ac:dyDescent="0.25">
      <c r="B94" s="92"/>
      <c r="C94" s="14">
        <v>112</v>
      </c>
      <c r="D94" s="14" t="s">
        <v>14</v>
      </c>
      <c r="E94" s="14">
        <v>6105</v>
      </c>
      <c r="F94" s="15">
        <v>10.7</v>
      </c>
      <c r="G94" s="57"/>
      <c r="H94" s="59"/>
      <c r="I94" s="60"/>
      <c r="J94" s="60"/>
      <c r="K94" s="60"/>
      <c r="L94" s="60"/>
      <c r="M94" s="61"/>
    </row>
    <row r="95" spans="2:13" s="1" customFormat="1" ht="15.75" customHeight="1" x14ac:dyDescent="0.25">
      <c r="B95" s="92"/>
      <c r="C95" s="14">
        <v>112</v>
      </c>
      <c r="D95" s="14" t="s">
        <v>12</v>
      </c>
      <c r="E95" s="14">
        <v>6601</v>
      </c>
      <c r="F95" s="15">
        <v>13.8</v>
      </c>
      <c r="G95" s="57"/>
      <c r="H95" s="59"/>
      <c r="I95" s="60"/>
      <c r="J95" s="60"/>
      <c r="K95" s="60"/>
      <c r="L95" s="60"/>
      <c r="M95" s="61"/>
    </row>
    <row r="96" spans="2:13" s="1" customFormat="1" ht="15.75" customHeight="1" x14ac:dyDescent="0.25">
      <c r="B96" s="92"/>
      <c r="C96" s="14">
        <v>114</v>
      </c>
      <c r="D96" s="14" t="s">
        <v>8</v>
      </c>
      <c r="E96" s="14">
        <v>6301</v>
      </c>
      <c r="F96" s="21">
        <v>4.7</v>
      </c>
      <c r="G96" s="126"/>
      <c r="H96" s="59"/>
      <c r="I96" s="60"/>
      <c r="J96" s="60"/>
      <c r="K96" s="60"/>
      <c r="L96" s="60"/>
      <c r="M96" s="61"/>
    </row>
    <row r="97" spans="2:14" s="1" customFormat="1" ht="15.75" customHeight="1" x14ac:dyDescent="0.25">
      <c r="B97" s="125"/>
      <c r="C97" s="14">
        <v>119</v>
      </c>
      <c r="D97" s="14" t="s">
        <v>10</v>
      </c>
      <c r="E97" s="14">
        <v>6301</v>
      </c>
      <c r="F97" s="21">
        <v>2.2000000000000002</v>
      </c>
      <c r="G97" s="127"/>
      <c r="H97" s="68"/>
      <c r="I97" s="69"/>
      <c r="J97" s="69"/>
      <c r="K97" s="69"/>
      <c r="L97" s="69"/>
      <c r="M97" s="70"/>
    </row>
    <row r="98" spans="2:14" s="1" customFormat="1" ht="15.75" customHeight="1" thickBot="1" x14ac:dyDescent="0.3">
      <c r="B98" s="103"/>
      <c r="C98" s="101" t="s">
        <v>54</v>
      </c>
      <c r="D98" s="101"/>
      <c r="E98" s="101"/>
      <c r="F98" s="43">
        <f>F72+F73+F74+F75+F76+F77+F78+F79+F80+F81+F82+F83+F84+F85+F86+F87+F88+F89+F90+F91+F92+F93+F94+F95+F96+F97</f>
        <v>255.84999999999997</v>
      </c>
      <c r="G98" s="94"/>
      <c r="H98" s="94"/>
      <c r="I98" s="94"/>
      <c r="J98" s="94"/>
      <c r="K98" s="94"/>
      <c r="L98" s="94"/>
      <c r="M98" s="95"/>
    </row>
    <row r="99" spans="2:14" s="1" customFormat="1" ht="15.75" customHeight="1" x14ac:dyDescent="0.25">
      <c r="B99" s="92" t="s">
        <v>26</v>
      </c>
      <c r="C99" s="16">
        <v>33</v>
      </c>
      <c r="D99" s="16" t="s">
        <v>10</v>
      </c>
      <c r="E99" s="16">
        <v>6111</v>
      </c>
      <c r="F99" s="17">
        <v>6.5</v>
      </c>
      <c r="G99" s="97" t="s">
        <v>50</v>
      </c>
      <c r="H99" s="104" t="s">
        <v>9</v>
      </c>
      <c r="I99" s="105"/>
      <c r="J99" s="105"/>
      <c r="K99" s="105"/>
      <c r="L99" s="105"/>
      <c r="M99" s="106"/>
    </row>
    <row r="100" spans="2:14" s="1" customFormat="1" ht="15.75" customHeight="1" x14ac:dyDescent="0.25">
      <c r="B100" s="92"/>
      <c r="C100" s="14">
        <v>37</v>
      </c>
      <c r="D100" s="14" t="s">
        <v>11</v>
      </c>
      <c r="E100" s="14">
        <v>6111</v>
      </c>
      <c r="F100" s="15">
        <v>3.75</v>
      </c>
      <c r="G100" s="57"/>
      <c r="H100" s="107"/>
      <c r="I100" s="108"/>
      <c r="J100" s="108"/>
      <c r="K100" s="108"/>
      <c r="L100" s="108"/>
      <c r="M100" s="109"/>
    </row>
    <row r="101" spans="2:14" s="1" customFormat="1" ht="15.75" customHeight="1" thickBot="1" x14ac:dyDescent="0.3">
      <c r="B101" s="124"/>
      <c r="C101" s="9">
        <v>39</v>
      </c>
      <c r="D101" s="9" t="s">
        <v>10</v>
      </c>
      <c r="E101" s="9">
        <v>6201</v>
      </c>
      <c r="F101" s="18">
        <v>1.4</v>
      </c>
      <c r="G101" s="72"/>
      <c r="H101" s="110"/>
      <c r="I101" s="111"/>
      <c r="J101" s="111"/>
      <c r="K101" s="111"/>
      <c r="L101" s="111"/>
      <c r="M101" s="112"/>
    </row>
    <row r="102" spans="2:14" s="1" customFormat="1" ht="32.25" customHeight="1" thickBot="1" x14ac:dyDescent="0.3">
      <c r="B102" s="32" t="s">
        <v>1</v>
      </c>
      <c r="C102" s="33" t="s">
        <v>2</v>
      </c>
      <c r="D102" s="33" t="s">
        <v>45</v>
      </c>
      <c r="E102" s="34" t="s">
        <v>3</v>
      </c>
      <c r="F102" s="34" t="s">
        <v>4</v>
      </c>
      <c r="G102" s="34" t="s">
        <v>5</v>
      </c>
      <c r="H102" s="78" t="s">
        <v>6</v>
      </c>
      <c r="I102" s="78"/>
      <c r="J102" s="78"/>
      <c r="K102" s="78"/>
      <c r="L102" s="78"/>
      <c r="M102" s="79"/>
      <c r="N102" s="4"/>
    </row>
    <row r="103" spans="2:14" s="1" customFormat="1" ht="16.5" customHeight="1" x14ac:dyDescent="0.25">
      <c r="B103" s="102" t="s">
        <v>26</v>
      </c>
      <c r="C103" s="56">
        <v>40</v>
      </c>
      <c r="D103" s="27" t="s">
        <v>14</v>
      </c>
      <c r="E103" s="27">
        <v>6111</v>
      </c>
      <c r="F103" s="13">
        <v>18.3</v>
      </c>
      <c r="G103" s="56" t="s">
        <v>50</v>
      </c>
      <c r="H103" s="113" t="s">
        <v>56</v>
      </c>
      <c r="I103" s="114"/>
      <c r="J103" s="114"/>
      <c r="K103" s="114"/>
      <c r="L103" s="114"/>
      <c r="M103" s="115"/>
    </row>
    <row r="104" spans="2:14" s="1" customFormat="1" ht="16.5" customHeight="1" x14ac:dyDescent="0.25">
      <c r="B104" s="92"/>
      <c r="C104" s="57"/>
      <c r="D104" s="14" t="s">
        <v>11</v>
      </c>
      <c r="E104" s="14">
        <v>6111</v>
      </c>
      <c r="F104" s="15">
        <v>1.7</v>
      </c>
      <c r="G104" s="57"/>
      <c r="H104" s="116"/>
      <c r="I104" s="117"/>
      <c r="J104" s="117"/>
      <c r="K104" s="117"/>
      <c r="L104" s="117"/>
      <c r="M104" s="118"/>
    </row>
    <row r="105" spans="2:14" s="1" customFormat="1" ht="16.5" customHeight="1" x14ac:dyDescent="0.25">
      <c r="B105" s="92"/>
      <c r="C105" s="58"/>
      <c r="D105" s="14" t="s">
        <v>23</v>
      </c>
      <c r="E105" s="14">
        <v>6111</v>
      </c>
      <c r="F105" s="15">
        <v>5.2</v>
      </c>
      <c r="G105" s="57"/>
      <c r="H105" s="116"/>
      <c r="I105" s="117"/>
      <c r="J105" s="117"/>
      <c r="K105" s="117"/>
      <c r="L105" s="117"/>
      <c r="M105" s="118"/>
    </row>
    <row r="106" spans="2:14" s="1" customFormat="1" ht="16.5" customHeight="1" x14ac:dyDescent="0.25">
      <c r="B106" s="92"/>
      <c r="C106" s="14">
        <v>41</v>
      </c>
      <c r="D106" s="14" t="s">
        <v>10</v>
      </c>
      <c r="E106" s="14">
        <v>6105</v>
      </c>
      <c r="F106" s="21">
        <v>3.05</v>
      </c>
      <c r="G106" s="58"/>
      <c r="H106" s="119"/>
      <c r="I106" s="120"/>
      <c r="J106" s="120"/>
      <c r="K106" s="120"/>
      <c r="L106" s="120"/>
      <c r="M106" s="121"/>
    </row>
    <row r="107" spans="2:14" s="1" customFormat="1" ht="16.5" customHeight="1" thickBot="1" x14ac:dyDescent="0.3">
      <c r="B107" s="103"/>
      <c r="C107" s="101" t="s">
        <v>55</v>
      </c>
      <c r="D107" s="101"/>
      <c r="E107" s="101"/>
      <c r="F107" s="43">
        <f>F99+F100+F101+F103+F104+F105+F106</f>
        <v>39.9</v>
      </c>
      <c r="G107" s="122"/>
      <c r="H107" s="122"/>
      <c r="I107" s="122"/>
      <c r="J107" s="122"/>
      <c r="K107" s="122"/>
      <c r="L107" s="122"/>
      <c r="M107" s="123"/>
    </row>
    <row r="108" spans="2:14" s="1" customFormat="1" ht="16.5" customHeight="1" x14ac:dyDescent="0.25">
      <c r="B108" s="92" t="s">
        <v>27</v>
      </c>
      <c r="C108" s="57">
        <v>12</v>
      </c>
      <c r="D108" s="16" t="s">
        <v>12</v>
      </c>
      <c r="E108" s="16">
        <v>1209</v>
      </c>
      <c r="F108" s="17">
        <v>39.5</v>
      </c>
      <c r="G108" s="44" t="s">
        <v>50</v>
      </c>
      <c r="H108" s="83" t="s">
        <v>9</v>
      </c>
      <c r="I108" s="84"/>
      <c r="J108" s="84"/>
      <c r="K108" s="84"/>
      <c r="L108" s="84"/>
      <c r="M108" s="85"/>
    </row>
    <row r="109" spans="2:14" s="1" customFormat="1" ht="16.5" customHeight="1" x14ac:dyDescent="0.25">
      <c r="B109" s="92"/>
      <c r="C109" s="57"/>
      <c r="D109" s="14" t="s">
        <v>8</v>
      </c>
      <c r="E109" s="14">
        <v>1103</v>
      </c>
      <c r="F109" s="15">
        <v>7.9</v>
      </c>
      <c r="G109" s="25" t="s">
        <v>59</v>
      </c>
      <c r="H109" s="86" t="s">
        <v>28</v>
      </c>
      <c r="I109" s="87"/>
      <c r="J109" s="87"/>
      <c r="K109" s="87"/>
      <c r="L109" s="87"/>
      <c r="M109" s="88"/>
    </row>
    <row r="110" spans="2:14" s="1" customFormat="1" ht="16.5" customHeight="1" x14ac:dyDescent="0.25">
      <c r="B110" s="92"/>
      <c r="C110" s="58"/>
      <c r="D110" s="14" t="s">
        <v>10</v>
      </c>
      <c r="E110" s="14">
        <v>1113</v>
      </c>
      <c r="F110" s="15">
        <v>17.61</v>
      </c>
      <c r="G110" s="71" t="s">
        <v>50</v>
      </c>
      <c r="H110" s="89" t="s">
        <v>51</v>
      </c>
      <c r="I110" s="90"/>
      <c r="J110" s="90"/>
      <c r="K110" s="90"/>
      <c r="L110" s="90"/>
      <c r="M110" s="91"/>
    </row>
    <row r="111" spans="2:14" s="1" customFormat="1" ht="16.5" customHeight="1" x14ac:dyDescent="0.25">
      <c r="B111" s="92"/>
      <c r="C111" s="14">
        <v>13</v>
      </c>
      <c r="D111" s="14" t="s">
        <v>14</v>
      </c>
      <c r="E111" s="14">
        <v>6601</v>
      </c>
      <c r="F111" s="15">
        <v>1.1000000000000001</v>
      </c>
      <c r="G111" s="57"/>
      <c r="H111" s="59"/>
      <c r="I111" s="60"/>
      <c r="J111" s="60"/>
      <c r="K111" s="60"/>
      <c r="L111" s="60"/>
      <c r="M111" s="61"/>
    </row>
    <row r="112" spans="2:14" s="1" customFormat="1" ht="16.5" customHeight="1" x14ac:dyDescent="0.25">
      <c r="B112" s="92"/>
      <c r="C112" s="71" t="s">
        <v>29</v>
      </c>
      <c r="D112" s="14" t="s">
        <v>14</v>
      </c>
      <c r="E112" s="14">
        <v>6201</v>
      </c>
      <c r="F112" s="15">
        <v>3.2</v>
      </c>
      <c r="G112" s="57"/>
      <c r="H112" s="59"/>
      <c r="I112" s="60"/>
      <c r="J112" s="60"/>
      <c r="K112" s="60"/>
      <c r="L112" s="60"/>
      <c r="M112" s="61"/>
    </row>
    <row r="113" spans="2:13" s="1" customFormat="1" ht="16.5" customHeight="1" x14ac:dyDescent="0.25">
      <c r="B113" s="92"/>
      <c r="C113" s="58"/>
      <c r="D113" s="14" t="s">
        <v>11</v>
      </c>
      <c r="E113" s="14">
        <v>6601</v>
      </c>
      <c r="F113" s="15">
        <v>1.1000000000000001</v>
      </c>
      <c r="G113" s="57"/>
      <c r="H113" s="59"/>
      <c r="I113" s="60"/>
      <c r="J113" s="60"/>
      <c r="K113" s="60"/>
      <c r="L113" s="60"/>
      <c r="M113" s="61"/>
    </row>
    <row r="114" spans="2:13" s="1" customFormat="1" ht="16.5" customHeight="1" x14ac:dyDescent="0.25">
      <c r="B114" s="92"/>
      <c r="C114" s="71" t="s">
        <v>30</v>
      </c>
      <c r="D114" s="14" t="s">
        <v>17</v>
      </c>
      <c r="E114" s="20" t="s">
        <v>57</v>
      </c>
      <c r="F114" s="15">
        <v>56.5</v>
      </c>
      <c r="G114" s="57"/>
      <c r="H114" s="59"/>
      <c r="I114" s="60"/>
      <c r="J114" s="60"/>
      <c r="K114" s="60"/>
      <c r="L114" s="60"/>
      <c r="M114" s="61"/>
    </row>
    <row r="115" spans="2:13" s="1" customFormat="1" ht="16.5" customHeight="1" x14ac:dyDescent="0.25">
      <c r="B115" s="92"/>
      <c r="C115" s="58"/>
      <c r="D115" s="14" t="s">
        <v>14</v>
      </c>
      <c r="E115" s="14">
        <v>4113</v>
      </c>
      <c r="F115" s="15">
        <v>2.15</v>
      </c>
      <c r="G115" s="57"/>
      <c r="H115" s="59"/>
      <c r="I115" s="60"/>
      <c r="J115" s="60"/>
      <c r="K115" s="60"/>
      <c r="L115" s="60"/>
      <c r="M115" s="61"/>
    </row>
    <row r="116" spans="2:13" s="1" customFormat="1" ht="16.5" customHeight="1" x14ac:dyDescent="0.25">
      <c r="B116" s="92"/>
      <c r="C116" s="14">
        <v>19</v>
      </c>
      <c r="D116" s="14" t="s">
        <v>8</v>
      </c>
      <c r="E116" s="14">
        <v>1208</v>
      </c>
      <c r="F116" s="15">
        <v>20.9</v>
      </c>
      <c r="G116" s="57"/>
      <c r="H116" s="59"/>
      <c r="I116" s="60"/>
      <c r="J116" s="60"/>
      <c r="K116" s="60"/>
      <c r="L116" s="60"/>
      <c r="M116" s="61"/>
    </row>
    <row r="117" spans="2:13" s="1" customFormat="1" ht="16.5" customHeight="1" x14ac:dyDescent="0.25">
      <c r="B117" s="92"/>
      <c r="C117" s="14">
        <v>22</v>
      </c>
      <c r="D117" s="14" t="s">
        <v>14</v>
      </c>
      <c r="E117" s="14">
        <v>6201</v>
      </c>
      <c r="F117" s="15">
        <v>2.5499999999999998</v>
      </c>
      <c r="G117" s="57"/>
      <c r="H117" s="59"/>
      <c r="I117" s="60"/>
      <c r="J117" s="60"/>
      <c r="K117" s="60"/>
      <c r="L117" s="60"/>
      <c r="M117" s="61"/>
    </row>
    <row r="118" spans="2:13" s="1" customFormat="1" ht="16.5" customHeight="1" x14ac:dyDescent="0.25">
      <c r="B118" s="92"/>
      <c r="C118" s="14">
        <v>23</v>
      </c>
      <c r="D118" s="14" t="s">
        <v>23</v>
      </c>
      <c r="E118" s="14">
        <v>6111</v>
      </c>
      <c r="F118" s="15">
        <v>5.4</v>
      </c>
      <c r="G118" s="57"/>
      <c r="H118" s="59"/>
      <c r="I118" s="60"/>
      <c r="J118" s="60"/>
      <c r="K118" s="60"/>
      <c r="L118" s="60"/>
      <c r="M118" s="61"/>
    </row>
    <row r="119" spans="2:13" s="1" customFormat="1" ht="16.5" customHeight="1" x14ac:dyDescent="0.25">
      <c r="B119" s="92"/>
      <c r="C119" s="14">
        <v>24</v>
      </c>
      <c r="D119" s="14" t="s">
        <v>10</v>
      </c>
      <c r="E119" s="14">
        <v>6111</v>
      </c>
      <c r="F119" s="15">
        <v>7.7</v>
      </c>
      <c r="G119" s="57"/>
      <c r="H119" s="59"/>
      <c r="I119" s="60"/>
      <c r="J119" s="60"/>
      <c r="K119" s="60"/>
      <c r="L119" s="60"/>
      <c r="M119" s="61"/>
    </row>
    <row r="120" spans="2:13" s="1" customFormat="1" ht="16.5" customHeight="1" x14ac:dyDescent="0.25">
      <c r="B120" s="92"/>
      <c r="C120" s="14">
        <v>29</v>
      </c>
      <c r="D120" s="14" t="s">
        <v>14</v>
      </c>
      <c r="E120" s="14">
        <v>6111</v>
      </c>
      <c r="F120" s="15">
        <v>10.85</v>
      </c>
      <c r="G120" s="57"/>
      <c r="H120" s="59"/>
      <c r="I120" s="60"/>
      <c r="J120" s="60"/>
      <c r="K120" s="60"/>
      <c r="L120" s="60"/>
      <c r="M120" s="61"/>
    </row>
    <row r="121" spans="2:13" s="1" customFormat="1" ht="16.5" customHeight="1" x14ac:dyDescent="0.25">
      <c r="B121" s="92"/>
      <c r="C121" s="71">
        <v>30</v>
      </c>
      <c r="D121" s="14" t="s">
        <v>12</v>
      </c>
      <c r="E121" s="14">
        <v>1103</v>
      </c>
      <c r="F121" s="15">
        <v>85.05</v>
      </c>
      <c r="G121" s="57"/>
      <c r="H121" s="59"/>
      <c r="I121" s="60"/>
      <c r="J121" s="60"/>
      <c r="K121" s="60"/>
      <c r="L121" s="60"/>
      <c r="M121" s="61"/>
    </row>
    <row r="122" spans="2:13" s="1" customFormat="1" ht="16.5" customHeight="1" x14ac:dyDescent="0.25">
      <c r="B122" s="92"/>
      <c r="C122" s="58"/>
      <c r="D122" s="14" t="s">
        <v>10</v>
      </c>
      <c r="E122" s="14">
        <v>6111</v>
      </c>
      <c r="F122" s="15">
        <v>10.85</v>
      </c>
      <c r="G122" s="57"/>
      <c r="H122" s="59"/>
      <c r="I122" s="60"/>
      <c r="J122" s="60"/>
      <c r="K122" s="60"/>
      <c r="L122" s="60"/>
      <c r="M122" s="61"/>
    </row>
    <row r="123" spans="2:13" s="1" customFormat="1" ht="16.5" customHeight="1" x14ac:dyDescent="0.25">
      <c r="B123" s="92"/>
      <c r="C123" s="71">
        <v>31</v>
      </c>
      <c r="D123" s="14" t="s">
        <v>12</v>
      </c>
      <c r="E123" s="14">
        <v>1103</v>
      </c>
      <c r="F123" s="98">
        <v>120.85</v>
      </c>
      <c r="G123" s="57"/>
      <c r="H123" s="59"/>
      <c r="I123" s="60"/>
      <c r="J123" s="60"/>
      <c r="K123" s="60"/>
      <c r="L123" s="60"/>
      <c r="M123" s="61"/>
    </row>
    <row r="124" spans="2:13" s="1" customFormat="1" ht="16.5" customHeight="1" x14ac:dyDescent="0.25">
      <c r="B124" s="92"/>
      <c r="C124" s="57"/>
      <c r="D124" s="14" t="s">
        <v>8</v>
      </c>
      <c r="E124" s="14">
        <v>1209</v>
      </c>
      <c r="F124" s="99"/>
      <c r="G124" s="57"/>
      <c r="H124" s="59"/>
      <c r="I124" s="60"/>
      <c r="J124" s="60"/>
      <c r="K124" s="60"/>
      <c r="L124" s="60"/>
      <c r="M124" s="61"/>
    </row>
    <row r="125" spans="2:13" s="1" customFormat="1" ht="16.5" customHeight="1" x14ac:dyDescent="0.25">
      <c r="B125" s="92"/>
      <c r="C125" s="57"/>
      <c r="D125" s="14" t="s">
        <v>31</v>
      </c>
      <c r="E125" s="14">
        <v>1103</v>
      </c>
      <c r="F125" s="100"/>
      <c r="G125" s="57"/>
      <c r="H125" s="59"/>
      <c r="I125" s="60"/>
      <c r="J125" s="60"/>
      <c r="K125" s="60"/>
      <c r="L125" s="60"/>
      <c r="M125" s="61"/>
    </row>
    <row r="126" spans="2:13" s="1" customFormat="1" ht="16.5" customHeight="1" x14ac:dyDescent="0.25">
      <c r="B126" s="92"/>
      <c r="C126" s="58"/>
      <c r="D126" s="14" t="s">
        <v>11</v>
      </c>
      <c r="E126" s="14">
        <v>6111</v>
      </c>
      <c r="F126" s="15">
        <v>10.85</v>
      </c>
      <c r="G126" s="57"/>
      <c r="H126" s="59"/>
      <c r="I126" s="60"/>
      <c r="J126" s="60"/>
      <c r="K126" s="60"/>
      <c r="L126" s="60"/>
      <c r="M126" s="61"/>
    </row>
    <row r="127" spans="2:13" s="1" customFormat="1" ht="16.5" customHeight="1" x14ac:dyDescent="0.25">
      <c r="B127" s="92"/>
      <c r="C127" s="14">
        <v>32</v>
      </c>
      <c r="D127" s="14" t="s">
        <v>11</v>
      </c>
      <c r="E127" s="14">
        <v>6111</v>
      </c>
      <c r="F127" s="21">
        <v>6.4</v>
      </c>
      <c r="G127" s="58"/>
      <c r="H127" s="68"/>
      <c r="I127" s="69"/>
      <c r="J127" s="69"/>
      <c r="K127" s="69"/>
      <c r="L127" s="69"/>
      <c r="M127" s="70"/>
    </row>
    <row r="128" spans="2:13" s="1" customFormat="1" ht="16.5" customHeight="1" thickBot="1" x14ac:dyDescent="0.3">
      <c r="B128" s="103"/>
      <c r="C128" s="101" t="s">
        <v>58</v>
      </c>
      <c r="D128" s="101"/>
      <c r="E128" s="101"/>
      <c r="F128" s="43">
        <f>F108+F109+F110+F111+F112+F113+F114+F115+F116+F117+F118+F119+F120+F121+F122+F123+F126+F127</f>
        <v>410.46000000000004</v>
      </c>
      <c r="G128" s="94"/>
      <c r="H128" s="94"/>
      <c r="I128" s="94"/>
      <c r="J128" s="94"/>
      <c r="K128" s="94"/>
      <c r="L128" s="94"/>
      <c r="M128" s="95"/>
    </row>
    <row r="129" spans="2:14" s="1" customFormat="1" ht="16.5" customHeight="1" x14ac:dyDescent="0.25">
      <c r="B129" s="92" t="s">
        <v>32</v>
      </c>
      <c r="C129" s="57">
        <v>16</v>
      </c>
      <c r="D129" s="16" t="s">
        <v>11</v>
      </c>
      <c r="E129" s="16">
        <v>6201</v>
      </c>
      <c r="F129" s="17">
        <v>3.1</v>
      </c>
      <c r="G129" s="97" t="s">
        <v>50</v>
      </c>
      <c r="H129" s="104" t="s">
        <v>9</v>
      </c>
      <c r="I129" s="105"/>
      <c r="J129" s="105"/>
      <c r="K129" s="105"/>
      <c r="L129" s="105"/>
      <c r="M129" s="106"/>
    </row>
    <row r="130" spans="2:14" s="1" customFormat="1" ht="16.5" customHeight="1" x14ac:dyDescent="0.25">
      <c r="B130" s="92"/>
      <c r="C130" s="58"/>
      <c r="D130" s="14" t="s">
        <v>23</v>
      </c>
      <c r="E130" s="14">
        <v>6201</v>
      </c>
      <c r="F130" s="26">
        <v>3.95</v>
      </c>
      <c r="G130" s="58"/>
      <c r="H130" s="83"/>
      <c r="I130" s="84"/>
      <c r="J130" s="84"/>
      <c r="K130" s="84"/>
      <c r="L130" s="84"/>
      <c r="M130" s="85"/>
    </row>
    <row r="131" spans="2:14" s="1" customFormat="1" ht="16.5" customHeight="1" x14ac:dyDescent="0.25">
      <c r="B131" s="92"/>
      <c r="C131" s="14">
        <v>43</v>
      </c>
      <c r="D131" s="14" t="s">
        <v>8</v>
      </c>
      <c r="E131" s="14">
        <v>4101</v>
      </c>
      <c r="F131" s="26">
        <v>0.56999999999999995</v>
      </c>
      <c r="G131" s="25" t="s">
        <v>59</v>
      </c>
      <c r="H131" s="165" t="s">
        <v>33</v>
      </c>
      <c r="I131" s="166"/>
      <c r="J131" s="166"/>
      <c r="K131" s="166"/>
      <c r="L131" s="166"/>
      <c r="M131" s="167"/>
    </row>
    <row r="132" spans="2:14" s="1" customFormat="1" ht="16.5" customHeight="1" thickBot="1" x14ac:dyDescent="0.3">
      <c r="B132" s="93"/>
      <c r="C132" s="96" t="s">
        <v>60</v>
      </c>
      <c r="D132" s="96"/>
      <c r="E132" s="96"/>
      <c r="F132" s="45">
        <f>SUM(F129:F131)</f>
        <v>7.620000000000001</v>
      </c>
      <c r="G132" s="73"/>
      <c r="H132" s="73"/>
      <c r="I132" s="73"/>
      <c r="J132" s="73"/>
      <c r="K132" s="73"/>
      <c r="L132" s="73"/>
      <c r="M132" s="74"/>
    </row>
    <row r="133" spans="2:14" s="1" customFormat="1" ht="16.5" customHeight="1" thickBot="1" x14ac:dyDescent="0.3">
      <c r="B133" s="5"/>
      <c r="C133" s="5"/>
      <c r="D133" s="5"/>
      <c r="E133" s="5"/>
      <c r="F133" s="6"/>
      <c r="G133" s="5"/>
      <c r="H133" s="5"/>
      <c r="I133" s="5"/>
      <c r="J133" s="5"/>
      <c r="K133" s="5"/>
      <c r="L133" s="5"/>
      <c r="M133" s="5"/>
    </row>
    <row r="134" spans="2:14" s="1" customFormat="1" ht="32.25" customHeight="1" thickBot="1" x14ac:dyDescent="0.3">
      <c r="B134" s="32" t="s">
        <v>1</v>
      </c>
      <c r="C134" s="33" t="s">
        <v>2</v>
      </c>
      <c r="D134" s="33" t="s">
        <v>45</v>
      </c>
      <c r="E134" s="35" t="s">
        <v>3</v>
      </c>
      <c r="F134" s="35" t="s">
        <v>4</v>
      </c>
      <c r="G134" s="35" t="s">
        <v>5</v>
      </c>
      <c r="H134" s="78" t="s">
        <v>6</v>
      </c>
      <c r="I134" s="78"/>
      <c r="J134" s="78"/>
      <c r="K134" s="78"/>
      <c r="L134" s="78"/>
      <c r="M134" s="79"/>
      <c r="N134" s="4"/>
    </row>
    <row r="135" spans="2:14" s="1" customFormat="1" ht="16.5" customHeight="1" x14ac:dyDescent="0.25">
      <c r="B135" s="81" t="s">
        <v>34</v>
      </c>
      <c r="C135" s="27">
        <v>51</v>
      </c>
      <c r="D135" s="27" t="s">
        <v>14</v>
      </c>
      <c r="E135" s="27">
        <v>6111</v>
      </c>
      <c r="F135" s="13">
        <v>2.2999999999999998</v>
      </c>
      <c r="G135" s="27" t="s">
        <v>37</v>
      </c>
      <c r="H135" s="76" t="s">
        <v>9</v>
      </c>
      <c r="I135" s="76"/>
      <c r="J135" s="76"/>
      <c r="K135" s="76"/>
      <c r="L135" s="76"/>
      <c r="M135" s="77"/>
    </row>
    <row r="136" spans="2:14" s="1" customFormat="1" ht="16.5" customHeight="1" thickBot="1" x14ac:dyDescent="0.3">
      <c r="B136" s="82"/>
      <c r="C136" s="80" t="s">
        <v>61</v>
      </c>
      <c r="D136" s="80"/>
      <c r="E136" s="80"/>
      <c r="F136" s="51">
        <v>2.2999999999999998</v>
      </c>
      <c r="G136" s="75"/>
      <c r="H136" s="73"/>
      <c r="I136" s="73"/>
      <c r="J136" s="73"/>
      <c r="K136" s="73"/>
      <c r="L136" s="73"/>
      <c r="M136" s="74"/>
    </row>
    <row r="137" spans="2:14" s="1" customFormat="1" ht="15.75" customHeight="1" thickBot="1" x14ac:dyDescent="0.3">
      <c r="B137" s="50"/>
      <c r="C137" s="50"/>
      <c r="D137" s="50"/>
      <c r="E137" s="50"/>
      <c r="F137" s="50"/>
      <c r="G137" s="50"/>
      <c r="H137" s="2"/>
      <c r="I137" s="2"/>
      <c r="J137" s="2"/>
      <c r="K137" s="2"/>
      <c r="L137" s="2"/>
      <c r="M137" s="2"/>
    </row>
    <row r="138" spans="2:14" s="1" customFormat="1" ht="33" customHeight="1" thickBot="1" x14ac:dyDescent="0.3">
      <c r="B138" s="172" t="s">
        <v>64</v>
      </c>
      <c r="C138" s="173"/>
      <c r="D138" s="173"/>
      <c r="E138" s="173"/>
      <c r="F138" s="46">
        <f>F25+F71+F98+F107+F128+F132+F136</f>
        <v>2159.13</v>
      </c>
      <c r="G138" s="2"/>
      <c r="H138" s="2"/>
      <c r="I138" s="2"/>
      <c r="J138" s="2"/>
      <c r="K138" s="2"/>
      <c r="L138" s="2"/>
      <c r="M138" s="2"/>
    </row>
    <row r="139" spans="2:14" s="2" customFormat="1" ht="15.75" customHeight="1" thickBot="1" x14ac:dyDescent="0.35">
      <c r="B139" s="7"/>
      <c r="C139" s="7"/>
      <c r="D139" s="7"/>
      <c r="E139" s="7"/>
      <c r="F139" s="8"/>
    </row>
    <row r="140" spans="2:14" s="2" customFormat="1" ht="33" customHeight="1" thickBot="1" x14ac:dyDescent="0.3">
      <c r="B140" s="53" t="s">
        <v>63</v>
      </c>
      <c r="C140" s="54"/>
      <c r="D140" s="54"/>
      <c r="E140" s="55"/>
      <c r="F140" s="52">
        <v>27288.400000000001</v>
      </c>
    </row>
    <row r="141" spans="2:14" s="1" customFormat="1" ht="15.75" customHeight="1" thickBot="1" x14ac:dyDescent="0.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2:14" s="1" customFormat="1" ht="29.25" customHeight="1" thickBot="1" x14ac:dyDescent="0.3">
      <c r="B142" s="53" t="s">
        <v>65</v>
      </c>
      <c r="C142" s="54"/>
      <c r="D142" s="54"/>
      <c r="E142" s="55"/>
      <c r="F142" s="52">
        <f>F138/F140*100</f>
        <v>7.9122630861464938</v>
      </c>
      <c r="G142" s="2"/>
      <c r="H142" s="2"/>
      <c r="I142" s="2"/>
      <c r="J142" s="2"/>
      <c r="K142" s="2"/>
      <c r="L142" s="2"/>
      <c r="M142" s="2"/>
    </row>
    <row r="143" spans="2:14" s="1" customFormat="1" ht="15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2:14" s="1" customFormat="1" ht="15.75" customHeight="1" thickBot="1" x14ac:dyDescent="0.3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2:13" s="1" customFormat="1" ht="15.75" customHeight="1" x14ac:dyDescent="0.3">
      <c r="B145" s="2"/>
      <c r="C145" s="2"/>
      <c r="D145" s="2"/>
      <c r="E145" s="47" t="s">
        <v>59</v>
      </c>
      <c r="F145" s="28">
        <f>F131+F109</f>
        <v>8.4700000000000006</v>
      </c>
      <c r="G145" s="2"/>
      <c r="H145" s="2"/>
      <c r="I145" s="2"/>
      <c r="J145" s="2"/>
      <c r="K145" s="2"/>
      <c r="L145" s="2"/>
      <c r="M145" s="2"/>
    </row>
    <row r="146" spans="2:13" s="1" customFormat="1" ht="15.75" customHeight="1" x14ac:dyDescent="0.3">
      <c r="B146" s="2"/>
      <c r="C146" s="2"/>
      <c r="D146" s="2"/>
      <c r="E146" s="48" t="s">
        <v>38</v>
      </c>
      <c r="F146" s="29">
        <f>F18</f>
        <v>68.25</v>
      </c>
      <c r="G146" s="2"/>
      <c r="H146" s="2"/>
      <c r="I146" s="2"/>
      <c r="J146" s="2"/>
      <c r="K146" s="2"/>
      <c r="L146" s="2"/>
      <c r="M146" s="2"/>
    </row>
    <row r="147" spans="2:13" s="1" customFormat="1" ht="15.75" customHeight="1" x14ac:dyDescent="0.3">
      <c r="B147" s="2"/>
      <c r="C147" s="2"/>
      <c r="D147" s="2"/>
      <c r="E147" s="48" t="s">
        <v>37</v>
      </c>
      <c r="F147" s="29">
        <f>F138-F145-F146-F148</f>
        <v>1874.5100000000002</v>
      </c>
      <c r="G147" s="30"/>
      <c r="H147" s="2"/>
      <c r="I147" s="2"/>
      <c r="J147" s="2"/>
      <c r="K147" s="2"/>
      <c r="L147" s="2"/>
      <c r="M147" s="2"/>
    </row>
    <row r="148" spans="2:13" s="1" customFormat="1" ht="15.75" customHeight="1" thickBot="1" x14ac:dyDescent="0.35">
      <c r="B148" s="2"/>
      <c r="C148" s="2"/>
      <c r="D148" s="2"/>
      <c r="E148" s="49" t="s">
        <v>39</v>
      </c>
      <c r="F148" s="31">
        <f>F21+F26+F64+F70</f>
        <v>207.9</v>
      </c>
      <c r="G148" s="2"/>
      <c r="H148" s="2"/>
      <c r="I148" s="2"/>
      <c r="J148" s="2"/>
      <c r="K148" s="2"/>
      <c r="L148" s="2"/>
      <c r="M148" s="2"/>
    </row>
    <row r="149" spans="2:13" s="1" customFormat="1" ht="15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</sheetData>
  <mergeCells count="86">
    <mergeCell ref="B2:E2"/>
    <mergeCell ref="B4:M5"/>
    <mergeCell ref="H129:M130"/>
    <mergeCell ref="H131:M131"/>
    <mergeCell ref="C128:E128"/>
    <mergeCell ref="B108:B128"/>
    <mergeCell ref="C29:C30"/>
    <mergeCell ref="F26:F28"/>
    <mergeCell ref="C31:C33"/>
    <mergeCell ref="C26:C28"/>
    <mergeCell ref="H19:M20"/>
    <mergeCell ref="H21:M24"/>
    <mergeCell ref="B8:B25"/>
    <mergeCell ref="H7:M7"/>
    <mergeCell ref="C25:E25"/>
    <mergeCell ref="F21:F24"/>
    <mergeCell ref="G8:G17"/>
    <mergeCell ref="G19:G20"/>
    <mergeCell ref="G21:G24"/>
    <mergeCell ref="H8:M17"/>
    <mergeCell ref="H18:M18"/>
    <mergeCell ref="B26:B33"/>
    <mergeCell ref="G25:M25"/>
    <mergeCell ref="G26:G28"/>
    <mergeCell ref="H26:M28"/>
    <mergeCell ref="G29:G33"/>
    <mergeCell ref="H29:M33"/>
    <mergeCell ref="H34:M34"/>
    <mergeCell ref="C35:C37"/>
    <mergeCell ref="F35:F36"/>
    <mergeCell ref="F55:F56"/>
    <mergeCell ref="F61:F62"/>
    <mergeCell ref="H69:M69"/>
    <mergeCell ref="H70:M70"/>
    <mergeCell ref="B35:B67"/>
    <mergeCell ref="C53:C54"/>
    <mergeCell ref="C55:C57"/>
    <mergeCell ref="C61:C63"/>
    <mergeCell ref="H68:M68"/>
    <mergeCell ref="B69:B71"/>
    <mergeCell ref="C71:E71"/>
    <mergeCell ref="H64:M64"/>
    <mergeCell ref="G71:M71"/>
    <mergeCell ref="B72:B98"/>
    <mergeCell ref="C98:E98"/>
    <mergeCell ref="G72:G97"/>
    <mergeCell ref="H72:M97"/>
    <mergeCell ref="G98:M98"/>
    <mergeCell ref="H102:M102"/>
    <mergeCell ref="C103:C105"/>
    <mergeCell ref="C107:E107"/>
    <mergeCell ref="B103:B107"/>
    <mergeCell ref="G99:G101"/>
    <mergeCell ref="H99:M101"/>
    <mergeCell ref="G103:G106"/>
    <mergeCell ref="H103:M106"/>
    <mergeCell ref="G107:M107"/>
    <mergeCell ref="B99:B101"/>
    <mergeCell ref="H110:M127"/>
    <mergeCell ref="B129:B132"/>
    <mergeCell ref="G128:M128"/>
    <mergeCell ref="C129:C130"/>
    <mergeCell ref="C132:E132"/>
    <mergeCell ref="G129:G130"/>
    <mergeCell ref="C108:C110"/>
    <mergeCell ref="C112:C113"/>
    <mergeCell ref="C114:C115"/>
    <mergeCell ref="C121:C122"/>
    <mergeCell ref="C123:C126"/>
    <mergeCell ref="F123:F125"/>
    <mergeCell ref="B140:E140"/>
    <mergeCell ref="B142:E142"/>
    <mergeCell ref="B138:E138"/>
    <mergeCell ref="G35:G63"/>
    <mergeCell ref="H65:M67"/>
    <mergeCell ref="H35:M63"/>
    <mergeCell ref="G65:G67"/>
    <mergeCell ref="G132:M132"/>
    <mergeCell ref="G136:M136"/>
    <mergeCell ref="H135:M135"/>
    <mergeCell ref="H134:M134"/>
    <mergeCell ref="C136:E136"/>
    <mergeCell ref="B135:B136"/>
    <mergeCell ref="H108:M108"/>
    <mergeCell ref="H109:M109"/>
    <mergeCell ref="G110:G127"/>
  </mergeCells>
  <pageMargins left="0" right="0.57291666666666663" top="0.5" bottom="0.5" header="0.3" footer="0.3"/>
  <pageSetup orientation="landscape" r:id="rId1"/>
  <headerFooter>
    <oddFooter>&amp;L          &amp;"Times New Roman,Regular"&amp;10 Петровић Драгица&amp;R&amp;"Times New Roman,Regular"&amp;10Јануар.2023.године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2023-01-20T20:24:10Z</cp:lastPrinted>
  <dcterms:created xsi:type="dcterms:W3CDTF">2023-01-07T17:45:07Z</dcterms:created>
  <dcterms:modified xsi:type="dcterms:W3CDTF">2023-10-16T04:25:03Z</dcterms:modified>
</cp:coreProperties>
</file>