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64" i="1" l="1"/>
  <c r="F268" i="1" l="1"/>
  <c r="F270" i="1"/>
  <c r="F269" i="1"/>
  <c r="F91" i="1"/>
  <c r="M91" i="1"/>
  <c r="N47" i="1"/>
  <c r="F266" i="1"/>
  <c r="F258" i="1"/>
  <c r="F250" i="1"/>
  <c r="F199" i="1"/>
  <c r="F47" i="1"/>
  <c r="F138" i="1"/>
  <c r="F126" i="1"/>
  <c r="F20" i="1"/>
  <c r="F267" i="1" l="1"/>
  <c r="F260" i="1"/>
</calcChain>
</file>

<file path=xl/sharedStrings.xml><?xml version="1.0" encoding="utf-8"?>
<sst xmlns="http://schemas.openxmlformats.org/spreadsheetml/2006/main" count="472" uniqueCount="174">
  <si>
    <t>Привредна јединица</t>
  </si>
  <si>
    <t>Одјел</t>
  </si>
  <si>
    <t>Одсјек</t>
  </si>
  <si>
    <t>Газдинска класа</t>
  </si>
  <si>
    <t>Површина    (ha)</t>
  </si>
  <si>
    <t>Категорија шума     HCUF</t>
  </si>
  <si>
    <t>Напомена</t>
  </si>
  <si>
    <t>VZV - 1a</t>
  </si>
  <si>
    <t>06. ШГ "ДОБОЈ" ДОБОЈ</t>
  </si>
  <si>
    <t>"Озрен Петрово"</t>
  </si>
  <si>
    <t xml:space="preserve">      ШПП "ДОБОЈСКО-ДЕРВЕНТСКО"</t>
  </si>
  <si>
    <t>ПРИЈЕДЛОГ ЗА ИЗДВАЈАЊЕ ПОВРШИНА ШУМА ДЕФИНИСАНИХ КАО ШУМЕ ВИСОКЕ ЗАШТИТНЕ ВРИЈЕДНОСТИ                                               НА ШПП "ДОБОЈСКО-ДЕРВЕНТСКО"</t>
  </si>
  <si>
    <t>VZV - 4a</t>
  </si>
  <si>
    <t>Укупно ПЈ "О Петрово"</t>
  </si>
  <si>
    <t>Пониква</t>
  </si>
  <si>
    <t>Македонија</t>
  </si>
  <si>
    <t>Калуђерица</t>
  </si>
  <si>
    <t>Стрмац</t>
  </si>
  <si>
    <t>Међаш</t>
  </si>
  <si>
    <t>Волујак</t>
  </si>
  <si>
    <t>Марковац</t>
  </si>
  <si>
    <t>Врановац</t>
  </si>
  <si>
    <t>Бл.поток</t>
  </si>
  <si>
    <t>Каменица</t>
  </si>
  <si>
    <r>
      <t xml:space="preserve">Шумска подручја која пружају основне природне користи у кризним ситуацијама                                                                   </t>
    </r>
    <r>
      <rPr>
        <b/>
        <sz val="11"/>
        <color theme="1"/>
        <rFont val="Times New Roman"/>
        <family val="1"/>
      </rPr>
      <t>Шуме за важне водене токове и изворишта</t>
    </r>
  </si>
  <si>
    <t>"Озрен Добој"</t>
  </si>
  <si>
    <t>Вук.вода</t>
  </si>
  <si>
    <t>Лаз. вода</t>
  </si>
  <si>
    <t>Невесиње</t>
  </si>
  <si>
    <t>Мрђани</t>
  </si>
  <si>
    <t>Провала</t>
  </si>
  <si>
    <t>Водице</t>
  </si>
  <si>
    <t>Лончић</t>
  </si>
  <si>
    <t>Студенац</t>
  </si>
  <si>
    <t>Рајчево</t>
  </si>
  <si>
    <t>Пиштала</t>
  </si>
  <si>
    <t>Точкови</t>
  </si>
  <si>
    <t>Пиздиновац</t>
  </si>
  <si>
    <t>Башинац</t>
  </si>
  <si>
    <t>Ур. Студенац</t>
  </si>
  <si>
    <t>"Преслица Јабланица"</t>
  </si>
  <si>
    <t>Слана вода</t>
  </si>
  <si>
    <t>Лијепа вода</t>
  </si>
  <si>
    <t>Пушћенце</t>
  </si>
  <si>
    <t>Барице</t>
  </si>
  <si>
    <t>Струган</t>
  </si>
  <si>
    <t>01</t>
  </si>
  <si>
    <t>03</t>
  </si>
  <si>
    <t>02</t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</si>
  <si>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</t>
    </r>
    <r>
      <rPr>
        <sz val="10"/>
        <color theme="1"/>
        <rFont val="Times New Roman"/>
        <family val="1"/>
      </rPr>
      <t xml:space="preserve">                                                             </t>
    </r>
    <r>
      <rPr>
        <b/>
        <sz val="10"/>
        <color theme="1"/>
        <rFont val="Times New Roman"/>
        <family val="1"/>
      </rPr>
      <t>Шуме за важне водене токове и изворишта</t>
    </r>
  </si>
  <si>
    <t>Укупно ПЈ "Озрен Добој"</t>
  </si>
  <si>
    <t>Дрвењачки поток</t>
  </si>
  <si>
    <t>Бисерка</t>
  </si>
  <si>
    <t>Јошавка ријека</t>
  </si>
  <si>
    <t>Софина вода</t>
  </si>
  <si>
    <t>Јањин бунар</t>
  </si>
  <si>
    <t>Горанско језеро</t>
  </si>
  <si>
    <t>Стевина вода</t>
  </si>
  <si>
    <t>Јазавац вода</t>
  </si>
  <si>
    <t>Мрка вода</t>
  </si>
  <si>
    <t>Вел поток</t>
  </si>
  <si>
    <t>Јованово врело</t>
  </si>
  <si>
    <t>Ђурвовић врело</t>
  </si>
  <si>
    <t>Лучице</t>
  </si>
  <si>
    <t>Шећерак</t>
  </si>
  <si>
    <t>Савановића врело</t>
  </si>
  <si>
    <t>Јовин до</t>
  </si>
  <si>
    <t>Змајевац</t>
  </si>
  <si>
    <t>Ђекановац</t>
  </si>
  <si>
    <t>Стара вода</t>
  </si>
  <si>
    <t>Свињчиште</t>
  </si>
  <si>
    <t>Јаворик</t>
  </si>
  <si>
    <t>Дједовац</t>
  </si>
  <si>
    <t>Кураовац</t>
  </si>
  <si>
    <t>Извор</t>
  </si>
  <si>
    <t>04</t>
  </si>
  <si>
    <t>05</t>
  </si>
  <si>
    <t>Укупно ПЈ "П Јабланица"</t>
  </si>
  <si>
    <t>VZV - 6</t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</si>
  <si>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</t>
    </r>
    <r>
      <rPr>
        <sz val="10"/>
        <color theme="1"/>
        <rFont val="Times New Roman"/>
        <family val="1"/>
      </rPr>
      <t xml:space="preserve">                                                                </t>
    </r>
    <r>
      <rPr>
        <b/>
        <sz val="10"/>
        <color theme="1"/>
        <rFont val="Times New Roman"/>
        <family val="1"/>
      </rPr>
      <t>Шуме за важне водене токове и изворишта</t>
    </r>
  </si>
  <si>
    <t>"Крњин"</t>
  </si>
  <si>
    <t>1/3</t>
  </si>
  <si>
    <t>Божина вода</t>
  </si>
  <si>
    <t>Спасојева вода</t>
  </si>
  <si>
    <t>Ивина вода</t>
  </si>
  <si>
    <t>Љескова вода</t>
  </si>
  <si>
    <t>Жила</t>
  </si>
  <si>
    <t>Казан</t>
  </si>
  <si>
    <t>Стаине</t>
  </si>
  <si>
    <t>46/3</t>
  </si>
  <si>
    <t>Дубокаш</t>
  </si>
  <si>
    <t>Водица</t>
  </si>
  <si>
    <t>Точак</t>
  </si>
  <si>
    <t>Пајковача</t>
  </si>
  <si>
    <t>78/2</t>
  </si>
  <si>
    <t>Дуга коса</t>
  </si>
  <si>
    <t>Бадањ</t>
  </si>
  <si>
    <t>Јасеник</t>
  </si>
  <si>
    <t>78/1</t>
  </si>
  <si>
    <t>08</t>
  </si>
  <si>
    <t>06</t>
  </si>
  <si>
    <t>09</t>
  </si>
  <si>
    <t>Уупно ПЈ "Крњин"</t>
  </si>
  <si>
    <t>VZV - 4c</t>
  </si>
  <si>
    <t>"Требава Лукавица"</t>
  </si>
  <si>
    <t>Ст. вода</t>
  </si>
  <si>
    <t>Пајиновац</t>
  </si>
  <si>
    <t>Оскоруша</t>
  </si>
  <si>
    <t>Прапатница</t>
  </si>
  <si>
    <t>Бјеличица</t>
  </si>
  <si>
    <t>Хасан. вода</t>
  </si>
  <si>
    <t>Стјеп. вода</t>
  </si>
  <si>
    <t>Тешића вода</t>
  </si>
  <si>
    <t>Дуга њива</t>
  </si>
  <si>
    <t>12</t>
  </si>
  <si>
    <t>07</t>
  </si>
  <si>
    <t>Укупно ПЈ "Т Лукавица"</t>
  </si>
  <si>
    <t>"Требава"</t>
  </si>
  <si>
    <t>Студеница</t>
  </si>
  <si>
    <t>57/1</t>
  </si>
  <si>
    <t>VZV - 4b</t>
  </si>
  <si>
    <t>Шуме важне за заштиту од ерозије</t>
  </si>
  <si>
    <t>Шуме важне за заштиту изворишта</t>
  </si>
  <si>
    <r>
      <rPr>
        <i/>
        <sz val="10"/>
        <color theme="1"/>
        <rFont val="Times New Roman"/>
        <family val="1"/>
      </rPr>
      <t>Шумска подручја која пружају основне природне користи у кризним ситуацијама</t>
    </r>
    <r>
      <rPr>
        <b/>
        <sz val="10"/>
        <color theme="1"/>
        <rFont val="Times New Roman"/>
        <family val="1"/>
      </rPr>
      <t xml:space="preserve">                                                                   Шуме за важне водене токове и изворишта</t>
    </r>
  </si>
  <si>
    <r>
      <rPr>
        <i/>
        <sz val="10"/>
        <color theme="1"/>
        <rFont val="Times New Roman"/>
        <family val="1"/>
      </rPr>
      <t>Шумска подручја која пружају основне природне користи у кризним ситуацијама</t>
    </r>
    <r>
      <rPr>
        <sz val="10"/>
        <color theme="1"/>
        <rFont val="Times New Roman"/>
        <family val="1"/>
      </rPr>
      <t xml:space="preserve">                                                                   </t>
    </r>
    <r>
      <rPr>
        <b/>
        <sz val="10"/>
        <color theme="1"/>
        <rFont val="Times New Roman"/>
        <family val="1"/>
      </rPr>
      <t>Шуме за важне водене токове и изворишта</t>
    </r>
  </si>
  <si>
    <t>Шуме важне за заштиту водених токова и изворишта</t>
  </si>
  <si>
    <t>32,33,34,35,36</t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</si>
  <si>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</t>
    </r>
    <r>
      <rPr>
        <b/>
        <sz val="10"/>
        <color theme="1"/>
        <rFont val="Times New Roman"/>
        <family val="1"/>
      </rPr>
      <t xml:space="preserve">                                                              Шуме за важне водене токове и изворишта</t>
    </r>
  </si>
  <si>
    <t>Шуме важне за водене токове</t>
  </si>
  <si>
    <t>Заштићено подручје</t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</si>
  <si>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 </t>
    </r>
    <r>
      <rPr>
        <sz val="10"/>
        <color theme="1"/>
        <rFont val="Times New Roman"/>
        <family val="1"/>
      </rPr>
      <t xml:space="preserve">                                                      </t>
    </r>
    <r>
      <rPr>
        <b/>
        <sz val="10"/>
        <color theme="1"/>
        <rFont val="Times New Roman"/>
        <family val="1"/>
      </rPr>
      <t>Шуме за важне водене токове и изворишта</t>
    </r>
  </si>
  <si>
    <r>
      <t xml:space="preserve">Шумска подручја која пружају основне природне користи у кризним ситуацијама                                                                   </t>
    </r>
    <r>
      <rPr>
        <b/>
        <sz val="10"/>
        <color theme="1"/>
        <rFont val="Times New Roman"/>
        <family val="1"/>
      </rPr>
      <t>Шуме за важне водене токове и изворишта</t>
    </r>
  </si>
  <si>
    <t>Шуме које представљају значајне препреке пожарима</t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</si>
  <si>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</t>
    </r>
    <r>
      <rPr>
        <b/>
        <sz val="10"/>
        <color theme="1"/>
        <rFont val="Times New Roman"/>
        <family val="1"/>
      </rPr>
      <t xml:space="preserve">                                                                 Шуме за важне водене токове и изворишта</t>
    </r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</si>
  <si>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</t>
    </r>
    <r>
      <rPr>
        <sz val="10"/>
        <color theme="1"/>
        <rFont val="Times New Roman"/>
        <family val="1"/>
      </rPr>
      <t xml:space="preserve">                                                                  </t>
    </r>
    <r>
      <rPr>
        <b/>
        <sz val="10"/>
        <color theme="1"/>
        <rFont val="Times New Roman"/>
        <family val="1"/>
      </rPr>
      <t>Шуме за важне водене токове и изворишта</t>
    </r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</si>
  <si>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</t>
    </r>
    <r>
      <rPr>
        <b/>
        <sz val="10"/>
        <color theme="1"/>
        <rFont val="Times New Roman"/>
        <family val="1"/>
      </rPr>
      <t xml:space="preserve">                                                                  Шуме за важне водене токове и изворишта</t>
    </r>
  </si>
  <si>
    <t>11</t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</si>
  <si>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</t>
    </r>
    <r>
      <rPr>
        <sz val="11"/>
        <color theme="1"/>
        <rFont val="Times New Roman"/>
        <family val="1"/>
      </rPr>
      <t xml:space="preserve">                                                             </t>
    </r>
    <r>
      <rPr>
        <b/>
        <sz val="10"/>
        <color theme="1"/>
        <rFont val="Times New Roman"/>
        <family val="1"/>
      </rPr>
      <t>Шуме за важне водене токове и изворишта</t>
    </r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</si>
  <si>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</t>
    </r>
    <r>
      <rPr>
        <b/>
        <sz val="10"/>
        <color theme="1"/>
        <rFont val="Times New Roman"/>
        <family val="1"/>
      </rPr>
      <t xml:space="preserve">                                                            Шуме за важне водене токове и изворишта</t>
    </r>
  </si>
  <si>
    <t>Укупно ПЈ "Требава"</t>
  </si>
  <si>
    <t>"Вучјак"</t>
  </si>
  <si>
    <t>Сед.вукова</t>
  </si>
  <si>
    <t>Света петка</t>
  </si>
  <si>
    <t>Климента</t>
  </si>
  <si>
    <t>Грабовица</t>
  </si>
  <si>
    <t>Добре воде</t>
  </si>
  <si>
    <t>Продан.извор</t>
  </si>
  <si>
    <t>Језерце</t>
  </si>
  <si>
    <t>Врба (Митр.)</t>
  </si>
  <si>
    <t>Милојевића</t>
  </si>
  <si>
    <t>Чолиновац</t>
  </si>
  <si>
    <t>Јевтића извор</t>
  </si>
  <si>
    <t>Смиљанића</t>
  </si>
  <si>
    <t>Вукадионово</t>
  </si>
  <si>
    <t>Колековац</t>
  </si>
  <si>
    <t>Добор кула</t>
  </si>
  <si>
    <t>Дубаковац</t>
  </si>
  <si>
    <t>Маријанов извор</t>
  </si>
  <si>
    <t>Седра</t>
  </si>
  <si>
    <t>Глигор</t>
  </si>
  <si>
    <t>Матићка</t>
  </si>
  <si>
    <t>Јуларика</t>
  </si>
  <si>
    <t>Укупно ПЈ "Вучјак"</t>
  </si>
  <si>
    <t>"Мотајица"</t>
  </si>
  <si>
    <t>Орљак</t>
  </si>
  <si>
    <t>Бугарија</t>
  </si>
  <si>
    <t>Шуме важне за заштиту водотока</t>
  </si>
  <si>
    <t>Шуме важне за заштиту каптажа од пожара</t>
  </si>
  <si>
    <t>Шума важна за заштиту споменика</t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</si>
  <si>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</t>
    </r>
    <r>
      <rPr>
        <sz val="10"/>
        <color theme="1"/>
        <rFont val="Times New Roman"/>
        <family val="1"/>
      </rPr>
      <t xml:space="preserve">                                                            </t>
    </r>
    <r>
      <rPr>
        <b/>
        <sz val="10"/>
        <color theme="1"/>
        <rFont val="Times New Roman"/>
        <family val="1"/>
      </rPr>
      <t>Шуме за важне водене токове и изворишта</t>
    </r>
  </si>
  <si>
    <t>Укупно ПЈ "Мотајица"</t>
  </si>
  <si>
    <t>Укупна неспорна површина шума и шумског земљишта на ШПП "Добојско-Дервентско"</t>
  </si>
  <si>
    <t xml:space="preserve">Процентуално учешће површина шума предложених за издвајање шума дефинисаних као ШВЗВ на ШПП "Добојско-Дервентско" </t>
  </si>
  <si>
    <t>Укупна површина шума предложених за издвајање шума дефинисаних као ШВЗВ на ШПП "Добојско-Дервентско"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</si>
</sst>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3" fillId="3" borderId="0" xfId="0" applyFont="1" applyFill="1" applyBorder="1"/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/>
    <xf numFmtId="0" fontId="3" fillId="0" borderId="12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12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9" fillId="0" borderId="0" xfId="0" applyFont="1"/>
    <xf numFmtId="49" fontId="3" fillId="0" borderId="7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7" xfId="0" applyNumberFormat="1" applyFont="1" applyBorder="1"/>
    <xf numFmtId="2" fontId="3" fillId="0" borderId="9" xfId="0" applyNumberFormat="1" applyFont="1" applyBorder="1"/>
    <xf numFmtId="0" fontId="3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0" fillId="3" borderId="7" xfId="0" applyFill="1" applyBorder="1" applyAlignment="1"/>
    <xf numFmtId="0" fontId="0" fillId="3" borderId="19" xfId="0" applyFill="1" applyBorder="1" applyAlignment="1"/>
    <xf numFmtId="0" fontId="0" fillId="3" borderId="21" xfId="0" applyFill="1" applyBorder="1" applyAlignment="1"/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2" fontId="3" fillId="0" borderId="18" xfId="0" applyNumberFormat="1" applyFont="1" applyBorder="1"/>
    <xf numFmtId="0" fontId="10" fillId="3" borderId="0" xfId="0" applyFont="1" applyFill="1" applyBorder="1" applyAlignment="1">
      <alignment horizontal="center"/>
    </xf>
    <xf numFmtId="2" fontId="10" fillId="3" borderId="0" xfId="0" applyNumberFormat="1" applyFont="1" applyFill="1" applyBorder="1" applyAlignment="1"/>
    <xf numFmtId="49" fontId="3" fillId="3" borderId="7" xfId="0" applyNumberFormat="1" applyFont="1" applyFill="1" applyBorder="1" applyAlignment="1">
      <alignment horizontal="center"/>
    </xf>
    <xf numFmtId="0" fontId="3" fillId="3" borderId="7" xfId="0" applyFont="1" applyFill="1" applyBorder="1"/>
    <xf numFmtId="0" fontId="3" fillId="3" borderId="7" xfId="0" applyFont="1" applyFill="1" applyBorder="1" applyAlignment="1">
      <alignment vertical="center"/>
    </xf>
    <xf numFmtId="2" fontId="11" fillId="0" borderId="10" xfId="0" applyNumberFormat="1" applyFont="1" applyBorder="1"/>
    <xf numFmtId="2" fontId="11" fillId="0" borderId="28" xfId="0" applyNumberFormat="1" applyFont="1" applyBorder="1"/>
    <xf numFmtId="2" fontId="11" fillId="0" borderId="13" xfId="0" applyNumberFormat="1" applyFont="1" applyBorder="1"/>
    <xf numFmtId="0" fontId="12" fillId="0" borderId="7" xfId="0" applyFont="1" applyBorder="1"/>
    <xf numFmtId="0" fontId="12" fillId="3" borderId="7" xfId="0" applyFont="1" applyFill="1" applyBorder="1"/>
    <xf numFmtId="0" fontId="12" fillId="3" borderId="7" xfId="0" applyFont="1" applyFill="1" applyBorder="1" applyAlignment="1">
      <alignment horizontal="right" vertical="center" wrapText="1"/>
    </xf>
    <xf numFmtId="2" fontId="12" fillId="3" borderId="7" xfId="0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/>
    </xf>
    <xf numFmtId="2" fontId="12" fillId="0" borderId="7" xfId="0" applyNumberFormat="1" applyFont="1" applyBorder="1"/>
    <xf numFmtId="0" fontId="11" fillId="2" borderId="8" xfId="0" applyFont="1" applyFill="1" applyBorder="1"/>
    <xf numFmtId="0" fontId="11" fillId="2" borderId="41" xfId="0" applyFont="1" applyFill="1" applyBorder="1"/>
    <xf numFmtId="0" fontId="11" fillId="2" borderId="11" xfId="0" applyFont="1" applyFill="1" applyBorder="1"/>
    <xf numFmtId="0" fontId="3" fillId="0" borderId="0" xfId="0" applyFont="1" applyAlignment="1"/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8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/>
    <xf numFmtId="0" fontId="0" fillId="3" borderId="18" xfId="0" applyFill="1" applyBorder="1" applyAlignment="1"/>
    <xf numFmtId="49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9" xfId="0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0" fontId="12" fillId="3" borderId="9" xfId="0" applyFont="1" applyFill="1" applyBorder="1"/>
    <xf numFmtId="0" fontId="12" fillId="3" borderId="9" xfId="0" applyFont="1" applyFill="1" applyBorder="1" applyAlignment="1">
      <alignment horizontal="center" vertical="center"/>
    </xf>
    <xf numFmtId="0" fontId="3" fillId="3" borderId="9" xfId="0" applyFont="1" applyFill="1" applyBorder="1"/>
    <xf numFmtId="2" fontId="4" fillId="2" borderId="5" xfId="0" applyNumberFormat="1" applyFont="1" applyFill="1" applyBorder="1"/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52" xfId="0" applyFont="1" applyBorder="1"/>
    <xf numFmtId="0" fontId="4" fillId="2" borderId="54" xfId="0" applyFont="1" applyFill="1" applyBorder="1"/>
    <xf numFmtId="2" fontId="4" fillId="2" borderId="53" xfId="0" applyNumberFormat="1" applyFont="1" applyFill="1" applyBorder="1"/>
    <xf numFmtId="0" fontId="3" fillId="0" borderId="53" xfId="0" applyFont="1" applyBorder="1"/>
    <xf numFmtId="0" fontId="3" fillId="0" borderId="52" xfId="0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0" fontId="4" fillId="2" borderId="53" xfId="0" applyFont="1" applyFill="1" applyBorder="1"/>
    <xf numFmtId="2" fontId="4" fillId="2" borderId="44" xfId="0" applyNumberFormat="1" applyFont="1" applyFill="1" applyBorder="1" applyAlignment="1">
      <alignment horizontal="right" vertical="center"/>
    </xf>
    <xf numFmtId="2" fontId="10" fillId="2" borderId="66" xfId="0" applyNumberFormat="1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/>
    </xf>
    <xf numFmtId="2" fontId="3" fillId="0" borderId="7" xfId="0" applyNumberFormat="1" applyFont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/>
    </xf>
    <xf numFmtId="0" fontId="3" fillId="3" borderId="61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3" fillId="0" borderId="67" xfId="0" applyFont="1" applyBorder="1"/>
    <xf numFmtId="0" fontId="2" fillId="0" borderId="69" xfId="0" applyFont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2" fontId="4" fillId="2" borderId="54" xfId="0" applyNumberFormat="1" applyFont="1" applyFill="1" applyBorder="1"/>
    <xf numFmtId="0" fontId="3" fillId="2" borderId="70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2" fontId="4" fillId="2" borderId="6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73"/>
  <sheetViews>
    <sheetView tabSelected="1" view="pageLayout" topLeftCell="A253" zoomScaleNormal="100" workbookViewId="0">
      <selection activeCell="D266" sqref="D266"/>
    </sheetView>
  </sheetViews>
  <sheetFormatPr defaultRowHeight="15.75" x14ac:dyDescent="0.25"/>
  <cols>
    <col min="1" max="1" width="5" customWidth="1"/>
    <col min="2" max="2" width="19.85546875" style="1" customWidth="1"/>
    <col min="3" max="3" width="13.42578125" style="1" customWidth="1"/>
    <col min="4" max="4" width="9" style="1" customWidth="1"/>
    <col min="5" max="5" width="12" style="1" customWidth="1"/>
    <col min="6" max="6" width="12.42578125" style="1" customWidth="1"/>
    <col min="7" max="7" width="13.85546875" style="1" customWidth="1"/>
    <col min="8" max="8" width="17.28515625" style="1" customWidth="1"/>
    <col min="9" max="11" width="9.140625" style="1"/>
    <col min="12" max="12" width="3.140625" style="1" customWidth="1"/>
    <col min="13" max="57" width="9.140625" style="1"/>
  </cols>
  <sheetData>
    <row r="1" spans="2:29" x14ac:dyDescent="0.25">
      <c r="B1" s="155" t="s">
        <v>8</v>
      </c>
      <c r="C1" s="155"/>
      <c r="D1" s="155"/>
      <c r="E1" s="155"/>
      <c r="F1" s="2"/>
    </row>
    <row r="2" spans="2:29" x14ac:dyDescent="0.25">
      <c r="B2" s="155" t="s">
        <v>10</v>
      </c>
      <c r="C2" s="155"/>
      <c r="D2" s="155"/>
      <c r="E2" s="155"/>
      <c r="F2" s="2"/>
    </row>
    <row r="3" spans="2:29" ht="10.5" customHeight="1" thickBot="1" x14ac:dyDescent="0.3">
      <c r="B3" s="2"/>
      <c r="C3" s="2"/>
      <c r="D3" s="2"/>
      <c r="E3" s="2"/>
      <c r="F3" s="2"/>
      <c r="M3" s="6"/>
      <c r="N3" s="6"/>
      <c r="O3" s="6"/>
      <c r="P3" s="6"/>
    </row>
    <row r="4" spans="2:29" ht="15.75" customHeight="1" x14ac:dyDescent="0.25">
      <c r="B4" s="148" t="s">
        <v>11</v>
      </c>
      <c r="C4" s="149"/>
      <c r="D4" s="149"/>
      <c r="E4" s="149"/>
      <c r="F4" s="149"/>
      <c r="G4" s="149"/>
      <c r="H4" s="149"/>
      <c r="I4" s="149"/>
      <c r="J4" s="149"/>
      <c r="K4" s="149"/>
      <c r="L4" s="150"/>
      <c r="M4" s="7"/>
      <c r="N4" s="7"/>
      <c r="O4" s="7"/>
      <c r="P4" s="8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6.5" thickBot="1" x14ac:dyDescent="0.3"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3"/>
      <c r="M5" s="7"/>
      <c r="N5" s="7"/>
      <c r="O5" s="7"/>
      <c r="P5" s="8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2:29" ht="14.25" customHeight="1" thickBot="1" x14ac:dyDescent="0.3"/>
    <row r="7" spans="2:29" ht="15.75" customHeight="1" x14ac:dyDescent="0.25">
      <c r="B7" s="156" t="s">
        <v>0</v>
      </c>
      <c r="C7" s="124" t="s">
        <v>1</v>
      </c>
      <c r="D7" s="124" t="s">
        <v>2</v>
      </c>
      <c r="E7" s="124" t="s">
        <v>3</v>
      </c>
      <c r="F7" s="124" t="s">
        <v>4</v>
      </c>
      <c r="G7" s="124" t="s">
        <v>5</v>
      </c>
      <c r="H7" s="124" t="s">
        <v>6</v>
      </c>
      <c r="I7" s="124"/>
      <c r="J7" s="124"/>
      <c r="K7" s="124"/>
      <c r="L7" s="125"/>
      <c r="M7" s="3"/>
      <c r="N7" s="3"/>
    </row>
    <row r="8" spans="2:29" x14ac:dyDescent="0.25">
      <c r="B8" s="157"/>
      <c r="C8" s="126"/>
      <c r="D8" s="126"/>
      <c r="E8" s="126"/>
      <c r="F8" s="126"/>
      <c r="G8" s="126"/>
      <c r="H8" s="126"/>
      <c r="I8" s="126"/>
      <c r="J8" s="126"/>
      <c r="K8" s="126"/>
      <c r="L8" s="127"/>
      <c r="M8" s="3"/>
      <c r="N8" s="3"/>
    </row>
    <row r="9" spans="2:29" s="70" customFormat="1" ht="13.5" thickBot="1" x14ac:dyDescent="0.25">
      <c r="B9" s="102">
        <v>1</v>
      </c>
      <c r="C9" s="103">
        <v>2</v>
      </c>
      <c r="D9" s="103">
        <v>3</v>
      </c>
      <c r="E9" s="103">
        <v>4</v>
      </c>
      <c r="F9" s="103">
        <v>5</v>
      </c>
      <c r="G9" s="103">
        <v>6</v>
      </c>
      <c r="H9" s="117">
        <v>7</v>
      </c>
      <c r="I9" s="117"/>
      <c r="J9" s="117"/>
      <c r="K9" s="117"/>
      <c r="L9" s="104"/>
      <c r="M9" s="69"/>
      <c r="N9" s="69"/>
    </row>
    <row r="10" spans="2:29" ht="15.75" customHeight="1" x14ac:dyDescent="0.25">
      <c r="B10" s="252" t="s">
        <v>9</v>
      </c>
      <c r="C10" s="253">
        <v>4</v>
      </c>
      <c r="D10" s="254"/>
      <c r="E10" s="253"/>
      <c r="F10" s="13">
        <v>3.14</v>
      </c>
      <c r="G10" s="184" t="s">
        <v>12</v>
      </c>
      <c r="H10" s="255" t="s">
        <v>14</v>
      </c>
      <c r="I10" s="256" t="s">
        <v>24</v>
      </c>
      <c r="J10" s="256"/>
      <c r="K10" s="256"/>
      <c r="L10" s="257"/>
    </row>
    <row r="11" spans="2:29" ht="15.75" customHeight="1" x14ac:dyDescent="0.25">
      <c r="B11" s="258"/>
      <c r="C11" s="100">
        <v>13</v>
      </c>
      <c r="D11" s="17" t="s">
        <v>46</v>
      </c>
      <c r="E11" s="100">
        <v>1311</v>
      </c>
      <c r="F11" s="9">
        <v>3.14</v>
      </c>
      <c r="G11" s="132"/>
      <c r="H11" s="11" t="s">
        <v>15</v>
      </c>
      <c r="I11" s="158"/>
      <c r="J11" s="158"/>
      <c r="K11" s="158"/>
      <c r="L11" s="259"/>
    </row>
    <row r="12" spans="2:29" ht="15.75" customHeight="1" x14ac:dyDescent="0.25">
      <c r="B12" s="258"/>
      <c r="C12" s="100">
        <v>17</v>
      </c>
      <c r="D12" s="17" t="s">
        <v>47</v>
      </c>
      <c r="E12" s="100">
        <v>4234</v>
      </c>
      <c r="F12" s="9">
        <v>3.14</v>
      </c>
      <c r="G12" s="132"/>
      <c r="H12" s="11" t="s">
        <v>16</v>
      </c>
      <c r="I12" s="158"/>
      <c r="J12" s="158"/>
      <c r="K12" s="158"/>
      <c r="L12" s="259"/>
    </row>
    <row r="13" spans="2:29" ht="15.75" customHeight="1" x14ac:dyDescent="0.25">
      <c r="B13" s="258"/>
      <c r="C13" s="100">
        <v>22</v>
      </c>
      <c r="D13" s="17" t="s">
        <v>48</v>
      </c>
      <c r="E13" s="100">
        <v>1312</v>
      </c>
      <c r="F13" s="9">
        <v>3.14</v>
      </c>
      <c r="G13" s="132"/>
      <c r="H13" s="11" t="s">
        <v>17</v>
      </c>
      <c r="I13" s="158"/>
      <c r="J13" s="158"/>
      <c r="K13" s="158"/>
      <c r="L13" s="259"/>
    </row>
    <row r="14" spans="2:29" ht="15.75" customHeight="1" x14ac:dyDescent="0.25">
      <c r="B14" s="258"/>
      <c r="C14" s="100">
        <v>35</v>
      </c>
      <c r="D14" s="17" t="s">
        <v>48</v>
      </c>
      <c r="E14" s="100">
        <v>1311</v>
      </c>
      <c r="F14" s="9">
        <v>3.14</v>
      </c>
      <c r="G14" s="132"/>
      <c r="H14" s="11" t="s">
        <v>18</v>
      </c>
      <c r="I14" s="158"/>
      <c r="J14" s="158"/>
      <c r="K14" s="158"/>
      <c r="L14" s="259"/>
    </row>
    <row r="15" spans="2:29" ht="15.75" customHeight="1" x14ac:dyDescent="0.25">
      <c r="B15" s="258"/>
      <c r="C15" s="100">
        <v>69</v>
      </c>
      <c r="D15" s="17" t="s">
        <v>47</v>
      </c>
      <c r="E15" s="100">
        <v>1414</v>
      </c>
      <c r="F15" s="9">
        <v>3.14</v>
      </c>
      <c r="G15" s="132"/>
      <c r="H15" s="11" t="s">
        <v>19</v>
      </c>
      <c r="I15" s="158"/>
      <c r="J15" s="158"/>
      <c r="K15" s="158"/>
      <c r="L15" s="259"/>
    </row>
    <row r="16" spans="2:29" ht="15.75" customHeight="1" x14ac:dyDescent="0.25">
      <c r="B16" s="258"/>
      <c r="C16" s="100">
        <v>70</v>
      </c>
      <c r="D16" s="17" t="s">
        <v>46</v>
      </c>
      <c r="E16" s="100">
        <v>1309</v>
      </c>
      <c r="F16" s="9">
        <v>3.14</v>
      </c>
      <c r="G16" s="132"/>
      <c r="H16" s="11" t="s">
        <v>20</v>
      </c>
      <c r="I16" s="158"/>
      <c r="J16" s="158"/>
      <c r="K16" s="158"/>
      <c r="L16" s="259"/>
    </row>
    <row r="17" spans="1:13" ht="15.75" customHeight="1" x14ac:dyDescent="0.25">
      <c r="B17" s="258"/>
      <c r="C17" s="96">
        <v>81</v>
      </c>
      <c r="D17" s="17" t="s">
        <v>46</v>
      </c>
      <c r="E17" s="100">
        <v>1309</v>
      </c>
      <c r="F17" s="9">
        <v>6.28</v>
      </c>
      <c r="G17" s="132"/>
      <c r="H17" s="16" t="s">
        <v>21</v>
      </c>
      <c r="I17" s="158"/>
      <c r="J17" s="158"/>
      <c r="K17" s="158"/>
      <c r="L17" s="259"/>
    </row>
    <row r="18" spans="1:13" ht="15.75" customHeight="1" x14ac:dyDescent="0.25">
      <c r="B18" s="258"/>
      <c r="C18" s="100">
        <v>85</v>
      </c>
      <c r="D18" s="17" t="s">
        <v>46</v>
      </c>
      <c r="E18" s="100">
        <v>1309</v>
      </c>
      <c r="F18" s="9">
        <v>3.14</v>
      </c>
      <c r="G18" s="132"/>
      <c r="H18" s="11" t="s">
        <v>22</v>
      </c>
      <c r="I18" s="158"/>
      <c r="J18" s="158"/>
      <c r="K18" s="158"/>
      <c r="L18" s="259"/>
    </row>
    <row r="19" spans="1:13" ht="15.75" customHeight="1" x14ac:dyDescent="0.25">
      <c r="B19" s="258"/>
      <c r="C19" s="100">
        <v>100</v>
      </c>
      <c r="D19" s="17"/>
      <c r="E19" s="100"/>
      <c r="F19" s="9">
        <v>3.14</v>
      </c>
      <c r="G19" s="132"/>
      <c r="H19" s="11" t="s">
        <v>23</v>
      </c>
      <c r="I19" s="158"/>
      <c r="J19" s="158"/>
      <c r="K19" s="158"/>
      <c r="L19" s="259"/>
    </row>
    <row r="20" spans="1:13" ht="15.75" customHeight="1" thickBot="1" x14ac:dyDescent="0.3">
      <c r="B20" s="219"/>
      <c r="C20" s="154" t="s">
        <v>13</v>
      </c>
      <c r="D20" s="154"/>
      <c r="E20" s="154"/>
      <c r="F20" s="106">
        <f>F10+F11+F12+F13+F14+F15+F16+F17+F18+F19</f>
        <v>34.54</v>
      </c>
      <c r="G20" s="160"/>
      <c r="H20" s="161"/>
      <c r="I20" s="161"/>
      <c r="J20" s="161"/>
      <c r="K20" s="161"/>
      <c r="L20" s="260"/>
    </row>
    <row r="21" spans="1:13" s="35" customFormat="1" ht="15.75" customHeight="1" x14ac:dyDescent="0.25">
      <c r="A21" s="36"/>
      <c r="B21" s="249" t="s">
        <v>25</v>
      </c>
      <c r="C21" s="81">
        <v>1</v>
      </c>
      <c r="D21" s="81"/>
      <c r="E21" s="81"/>
      <c r="F21" s="82">
        <v>51.53</v>
      </c>
      <c r="G21" s="97" t="s">
        <v>120</v>
      </c>
      <c r="H21" s="83"/>
      <c r="I21" s="162" t="s">
        <v>121</v>
      </c>
      <c r="J21" s="162"/>
      <c r="K21" s="162"/>
      <c r="L21" s="163"/>
      <c r="M21" s="37"/>
    </row>
    <row r="22" spans="1:13" s="1" customFormat="1" ht="15" customHeight="1" x14ac:dyDescent="0.25">
      <c r="B22" s="250"/>
      <c r="C22" s="98">
        <v>6</v>
      </c>
      <c r="D22" s="21" t="s">
        <v>46</v>
      </c>
      <c r="E22" s="98">
        <v>1312</v>
      </c>
      <c r="F22" s="52">
        <v>3.14</v>
      </c>
      <c r="G22" s="98" t="s">
        <v>12</v>
      </c>
      <c r="H22" s="9" t="s">
        <v>26</v>
      </c>
      <c r="I22" s="129" t="s">
        <v>122</v>
      </c>
      <c r="J22" s="129"/>
      <c r="K22" s="129"/>
      <c r="L22" s="130"/>
    </row>
    <row r="23" spans="1:13" s="1" customFormat="1" ht="15" customHeight="1" x14ac:dyDescent="0.25">
      <c r="B23" s="250"/>
      <c r="C23" s="98">
        <v>9</v>
      </c>
      <c r="D23" s="21" t="s">
        <v>46</v>
      </c>
      <c r="E23" s="98">
        <v>1312</v>
      </c>
      <c r="F23" s="52">
        <v>27.41</v>
      </c>
      <c r="G23" s="132" t="s">
        <v>120</v>
      </c>
      <c r="H23" s="128"/>
      <c r="I23" s="129" t="s">
        <v>121</v>
      </c>
      <c r="J23" s="129"/>
      <c r="K23" s="129"/>
      <c r="L23" s="130"/>
    </row>
    <row r="24" spans="1:13" s="1" customFormat="1" ht="15" customHeight="1" x14ac:dyDescent="0.25">
      <c r="B24" s="250"/>
      <c r="C24" s="98">
        <v>10</v>
      </c>
      <c r="D24" s="21" t="s">
        <v>46</v>
      </c>
      <c r="E24" s="98"/>
      <c r="F24" s="52">
        <v>34.58</v>
      </c>
      <c r="G24" s="132"/>
      <c r="H24" s="128"/>
      <c r="I24" s="129"/>
      <c r="J24" s="129"/>
      <c r="K24" s="129"/>
      <c r="L24" s="130"/>
    </row>
    <row r="25" spans="1:13" s="1" customFormat="1" ht="15" customHeight="1" x14ac:dyDescent="0.25">
      <c r="B25" s="250"/>
      <c r="C25" s="98">
        <v>11</v>
      </c>
      <c r="D25" s="21" t="s">
        <v>46</v>
      </c>
      <c r="E25" s="98"/>
      <c r="F25" s="52">
        <v>45.68</v>
      </c>
      <c r="G25" s="132"/>
      <c r="H25" s="128"/>
      <c r="I25" s="129"/>
      <c r="J25" s="129"/>
      <c r="K25" s="129"/>
      <c r="L25" s="130"/>
    </row>
    <row r="26" spans="1:13" s="1" customFormat="1" ht="15" customHeight="1" x14ac:dyDescent="0.25">
      <c r="B26" s="250"/>
      <c r="C26" s="98">
        <v>13</v>
      </c>
      <c r="D26" s="21" t="s">
        <v>48</v>
      </c>
      <c r="E26" s="98">
        <v>1413</v>
      </c>
      <c r="F26" s="52">
        <v>3.14</v>
      </c>
      <c r="G26" s="132" t="s">
        <v>12</v>
      </c>
      <c r="H26" s="9" t="s">
        <v>27</v>
      </c>
      <c r="I26" s="129" t="s">
        <v>123</v>
      </c>
      <c r="J26" s="129"/>
      <c r="K26" s="129"/>
      <c r="L26" s="130"/>
    </row>
    <row r="27" spans="1:13" s="1" customFormat="1" ht="15" customHeight="1" x14ac:dyDescent="0.25">
      <c r="B27" s="250"/>
      <c r="C27" s="98">
        <v>24</v>
      </c>
      <c r="D27" s="21" t="s">
        <v>48</v>
      </c>
      <c r="E27" s="98">
        <v>5201</v>
      </c>
      <c r="F27" s="52">
        <v>3.14</v>
      </c>
      <c r="G27" s="132"/>
      <c r="H27" s="9" t="s">
        <v>28</v>
      </c>
      <c r="I27" s="129"/>
      <c r="J27" s="129"/>
      <c r="K27" s="129"/>
      <c r="L27" s="130"/>
    </row>
    <row r="28" spans="1:13" s="1" customFormat="1" ht="15" customHeight="1" x14ac:dyDescent="0.25">
      <c r="B28" s="250"/>
      <c r="C28" s="98">
        <v>25</v>
      </c>
      <c r="D28" s="21" t="s">
        <v>46</v>
      </c>
      <c r="E28" s="98">
        <v>1312</v>
      </c>
      <c r="F28" s="51">
        <v>3.14</v>
      </c>
      <c r="G28" s="132"/>
      <c r="H28" s="9" t="s">
        <v>29</v>
      </c>
      <c r="I28" s="129"/>
      <c r="J28" s="129"/>
      <c r="K28" s="129"/>
      <c r="L28" s="130"/>
    </row>
    <row r="29" spans="1:13" s="1" customFormat="1" ht="15" customHeight="1" x14ac:dyDescent="0.25">
      <c r="B29" s="250"/>
      <c r="C29" s="98">
        <v>28</v>
      </c>
      <c r="D29" s="21" t="s">
        <v>48</v>
      </c>
      <c r="E29" s="98">
        <v>4230</v>
      </c>
      <c r="F29" s="51">
        <v>3.14</v>
      </c>
      <c r="G29" s="132"/>
      <c r="H29" s="9" t="s">
        <v>30</v>
      </c>
      <c r="I29" s="129"/>
      <c r="J29" s="129"/>
      <c r="K29" s="129"/>
      <c r="L29" s="130"/>
    </row>
    <row r="30" spans="1:13" s="1" customFormat="1" ht="15" customHeight="1" x14ac:dyDescent="0.25">
      <c r="B30" s="250"/>
      <c r="C30" s="132">
        <v>32</v>
      </c>
      <c r="D30" s="21" t="s">
        <v>46</v>
      </c>
      <c r="E30" s="98">
        <v>3202</v>
      </c>
      <c r="F30" s="51">
        <v>3.14</v>
      </c>
      <c r="G30" s="132"/>
      <c r="H30" s="9" t="s">
        <v>31</v>
      </c>
      <c r="I30" s="129"/>
      <c r="J30" s="129"/>
      <c r="K30" s="129"/>
      <c r="L30" s="130"/>
    </row>
    <row r="31" spans="1:13" s="1" customFormat="1" ht="15" customHeight="1" x14ac:dyDescent="0.25">
      <c r="B31" s="250"/>
      <c r="C31" s="132"/>
      <c r="D31" s="21" t="s">
        <v>46</v>
      </c>
      <c r="E31" s="98">
        <v>3202</v>
      </c>
      <c r="F31" s="51">
        <v>3.14</v>
      </c>
      <c r="G31" s="132"/>
      <c r="H31" s="9" t="s">
        <v>32</v>
      </c>
      <c r="I31" s="129"/>
      <c r="J31" s="129"/>
      <c r="K31" s="129"/>
      <c r="L31" s="130"/>
    </row>
    <row r="32" spans="1:13" s="1" customFormat="1" ht="15" customHeight="1" x14ac:dyDescent="0.25">
      <c r="B32" s="250"/>
      <c r="C32" s="98">
        <v>46</v>
      </c>
      <c r="D32" s="21" t="s">
        <v>46</v>
      </c>
      <c r="E32" s="98"/>
      <c r="F32" s="51">
        <v>49.12</v>
      </c>
      <c r="G32" s="132" t="s">
        <v>120</v>
      </c>
      <c r="H32" s="128"/>
      <c r="I32" s="129" t="s">
        <v>121</v>
      </c>
      <c r="J32" s="129"/>
      <c r="K32" s="129"/>
      <c r="L32" s="130"/>
    </row>
    <row r="33" spans="2:57" s="1" customFormat="1" ht="15" customHeight="1" x14ac:dyDescent="0.25">
      <c r="B33" s="250"/>
      <c r="C33" s="98">
        <v>50</v>
      </c>
      <c r="D33" s="21"/>
      <c r="E33" s="98"/>
      <c r="F33" s="51">
        <v>43.71</v>
      </c>
      <c r="G33" s="132"/>
      <c r="H33" s="128"/>
      <c r="I33" s="129"/>
      <c r="J33" s="129"/>
      <c r="K33" s="129"/>
      <c r="L33" s="130"/>
    </row>
    <row r="34" spans="2:57" s="1" customFormat="1" ht="15" customHeight="1" x14ac:dyDescent="0.25">
      <c r="B34" s="250"/>
      <c r="C34" s="98">
        <v>53</v>
      </c>
      <c r="D34" s="21" t="s">
        <v>46</v>
      </c>
      <c r="E34" s="98">
        <v>1206</v>
      </c>
      <c r="F34" s="51">
        <v>3.14</v>
      </c>
      <c r="G34" s="192" t="s">
        <v>12</v>
      </c>
      <c r="H34" s="9" t="s">
        <v>34</v>
      </c>
      <c r="I34" s="138" t="s">
        <v>122</v>
      </c>
      <c r="J34" s="139"/>
      <c r="K34" s="139"/>
      <c r="L34" s="170"/>
    </row>
    <row r="35" spans="2:57" s="1" customFormat="1" ht="15" customHeight="1" x14ac:dyDescent="0.25">
      <c r="B35" s="250"/>
      <c r="C35" s="98">
        <v>59</v>
      </c>
      <c r="D35" s="21" t="s">
        <v>46</v>
      </c>
      <c r="E35" s="98">
        <v>6401</v>
      </c>
      <c r="F35" s="9">
        <v>3.14</v>
      </c>
      <c r="G35" s="193"/>
      <c r="H35" s="9" t="s">
        <v>35</v>
      </c>
      <c r="I35" s="134"/>
      <c r="J35" s="135"/>
      <c r="K35" s="135"/>
      <c r="L35" s="171"/>
    </row>
    <row r="36" spans="2:57" s="1" customFormat="1" ht="15.75" customHeight="1" thickBot="1" x14ac:dyDescent="0.3">
      <c r="B36" s="251"/>
      <c r="C36" s="101">
        <v>66</v>
      </c>
      <c r="D36" s="32" t="s">
        <v>48</v>
      </c>
      <c r="E36" s="101">
        <v>1312</v>
      </c>
      <c r="F36" s="14">
        <v>3.14</v>
      </c>
      <c r="G36" s="194"/>
      <c r="H36" s="14" t="s">
        <v>36</v>
      </c>
      <c r="I36" s="172"/>
      <c r="J36" s="173"/>
      <c r="K36" s="173"/>
      <c r="L36" s="174"/>
    </row>
    <row r="37" spans="2:57" ht="15.75" customHeight="1" x14ac:dyDescent="0.25">
      <c r="B37" s="156" t="s">
        <v>0</v>
      </c>
      <c r="C37" s="124" t="s">
        <v>1</v>
      </c>
      <c r="D37" s="124" t="s">
        <v>2</v>
      </c>
      <c r="E37" s="124" t="s">
        <v>3</v>
      </c>
      <c r="F37" s="124" t="s">
        <v>4</v>
      </c>
      <c r="G37" s="124" t="s">
        <v>5</v>
      </c>
      <c r="H37" s="124" t="s">
        <v>6</v>
      </c>
      <c r="I37" s="124"/>
      <c r="J37" s="124"/>
      <c r="K37" s="124"/>
      <c r="L37" s="125"/>
      <c r="M37" s="3"/>
      <c r="N37" s="3"/>
    </row>
    <row r="38" spans="2:57" x14ac:dyDescent="0.25">
      <c r="B38" s="195"/>
      <c r="C38" s="140"/>
      <c r="D38" s="140"/>
      <c r="E38" s="140"/>
      <c r="F38" s="140"/>
      <c r="G38" s="140"/>
      <c r="H38" s="140"/>
      <c r="I38" s="140"/>
      <c r="J38" s="140"/>
      <c r="K38" s="140"/>
      <c r="L38" s="141"/>
      <c r="M38" s="3"/>
      <c r="N38" s="3"/>
    </row>
    <row r="39" spans="2:57" x14ac:dyDescent="0.25">
      <c r="B39" s="64"/>
      <c r="C39" s="63"/>
      <c r="D39" s="63"/>
      <c r="E39" s="63"/>
      <c r="F39" s="63"/>
      <c r="G39" s="63"/>
      <c r="H39" s="63"/>
      <c r="I39" s="63"/>
      <c r="J39" s="63"/>
      <c r="K39" s="63"/>
      <c r="L39" s="65"/>
      <c r="M39" s="3"/>
      <c r="N39" s="3"/>
    </row>
    <row r="40" spans="2:57" s="70" customFormat="1" ht="13.5" thickBot="1" x14ac:dyDescent="0.25">
      <c r="B40" s="66">
        <v>1</v>
      </c>
      <c r="C40" s="67">
        <v>2</v>
      </c>
      <c r="D40" s="67">
        <v>3</v>
      </c>
      <c r="E40" s="67">
        <v>4</v>
      </c>
      <c r="F40" s="67">
        <v>5</v>
      </c>
      <c r="G40" s="67">
        <v>6</v>
      </c>
      <c r="H40" s="118">
        <v>7</v>
      </c>
      <c r="I40" s="118"/>
      <c r="J40" s="118"/>
      <c r="K40" s="118"/>
      <c r="L40" s="68"/>
      <c r="M40" s="69"/>
      <c r="N40" s="69"/>
    </row>
    <row r="41" spans="2:57" s="1" customFormat="1" ht="16.5" customHeight="1" x14ac:dyDescent="0.25">
      <c r="B41" s="261" t="s">
        <v>25</v>
      </c>
      <c r="C41" s="94">
        <v>67</v>
      </c>
      <c r="D41" s="20" t="s">
        <v>46</v>
      </c>
      <c r="E41" s="94">
        <v>1204</v>
      </c>
      <c r="F41" s="13">
        <v>3.14</v>
      </c>
      <c r="G41" s="184" t="s">
        <v>12</v>
      </c>
      <c r="H41" s="13" t="s">
        <v>37</v>
      </c>
      <c r="I41" s="185" t="s">
        <v>124</v>
      </c>
      <c r="J41" s="185"/>
      <c r="K41" s="185"/>
      <c r="L41" s="186"/>
    </row>
    <row r="42" spans="2:57" s="1" customFormat="1" ht="16.5" customHeight="1" x14ac:dyDescent="0.25">
      <c r="B42" s="250"/>
      <c r="C42" s="93">
        <v>67</v>
      </c>
      <c r="D42" s="21" t="s">
        <v>48</v>
      </c>
      <c r="E42" s="93">
        <v>1309</v>
      </c>
      <c r="F42" s="9">
        <v>3.14</v>
      </c>
      <c r="G42" s="132"/>
      <c r="H42" s="9" t="s">
        <v>38</v>
      </c>
      <c r="I42" s="187"/>
      <c r="J42" s="187"/>
      <c r="K42" s="187"/>
      <c r="L42" s="188"/>
    </row>
    <row r="43" spans="2:57" s="1" customFormat="1" ht="16.5" customHeight="1" x14ac:dyDescent="0.25">
      <c r="B43" s="250"/>
      <c r="C43" s="93">
        <v>70</v>
      </c>
      <c r="D43" s="21" t="s">
        <v>46</v>
      </c>
      <c r="E43" s="93">
        <v>1204</v>
      </c>
      <c r="F43" s="9">
        <v>3.14</v>
      </c>
      <c r="G43" s="132"/>
      <c r="H43" s="9" t="s">
        <v>39</v>
      </c>
      <c r="I43" s="187"/>
      <c r="J43" s="187"/>
      <c r="K43" s="187"/>
      <c r="L43" s="188"/>
    </row>
    <row r="44" spans="2:57" s="1" customFormat="1" ht="16.5" customHeight="1" x14ac:dyDescent="0.25">
      <c r="B44" s="250"/>
      <c r="C44" s="93">
        <v>73</v>
      </c>
      <c r="D44" s="21" t="s">
        <v>46</v>
      </c>
      <c r="E44" s="93">
        <v>1204</v>
      </c>
      <c r="F44" s="9">
        <v>3.14</v>
      </c>
      <c r="G44" s="132"/>
      <c r="H44" s="9" t="s">
        <v>33</v>
      </c>
      <c r="I44" s="187"/>
      <c r="J44" s="187"/>
      <c r="K44" s="187"/>
      <c r="L44" s="188"/>
    </row>
    <row r="45" spans="2:57" s="1" customFormat="1" ht="16.5" customHeight="1" x14ac:dyDescent="0.25">
      <c r="B45" s="250"/>
      <c r="C45" s="93">
        <v>74</v>
      </c>
      <c r="D45" s="21" t="s">
        <v>75</v>
      </c>
      <c r="E45" s="93"/>
      <c r="F45" s="51">
        <v>14.81</v>
      </c>
      <c r="G45" s="132" t="s">
        <v>120</v>
      </c>
      <c r="H45" s="9"/>
      <c r="I45" s="129" t="s">
        <v>121</v>
      </c>
      <c r="J45" s="129"/>
      <c r="K45" s="129"/>
      <c r="L45" s="130"/>
    </row>
    <row r="46" spans="2:57" s="1" customFormat="1" ht="16.5" customHeight="1" x14ac:dyDescent="0.25">
      <c r="B46" s="250"/>
      <c r="C46" s="93">
        <v>75</v>
      </c>
      <c r="D46" s="21" t="s">
        <v>46</v>
      </c>
      <c r="E46" s="93"/>
      <c r="F46" s="51">
        <v>14.85</v>
      </c>
      <c r="G46" s="132"/>
      <c r="H46" s="9"/>
      <c r="I46" s="129"/>
      <c r="J46" s="129"/>
      <c r="K46" s="129"/>
      <c r="L46" s="130"/>
    </row>
    <row r="47" spans="2:57" s="22" customFormat="1" ht="19.5" customHeight="1" thickBot="1" x14ac:dyDescent="0.3">
      <c r="B47" s="262"/>
      <c r="C47" s="196" t="s">
        <v>50</v>
      </c>
      <c r="D47" s="196"/>
      <c r="E47" s="196"/>
      <c r="F47" s="106">
        <f>F21+F22+F23+F24+F25+F26+F27+F28+F29+F30+F31+F32+F33+F34+F35+F36+F41+F42+F43+F44+F45+F46</f>
        <v>325.64999999999986</v>
      </c>
      <c r="G47" s="189"/>
      <c r="H47" s="190"/>
      <c r="I47" s="190"/>
      <c r="J47" s="190"/>
      <c r="K47" s="190"/>
      <c r="L47" s="191"/>
      <c r="M47" s="1"/>
      <c r="N47" s="1">
        <f>F22+F26+F27+F28+F29+F30+F31+F34+F41+F42+F43+F44</f>
        <v>37.68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2:57" s="22" customFormat="1" ht="15" customHeight="1" x14ac:dyDescent="0.25">
      <c r="B48" s="263" t="s">
        <v>40</v>
      </c>
      <c r="C48" s="92">
        <v>2</v>
      </c>
      <c r="D48" s="71" t="s">
        <v>46</v>
      </c>
      <c r="E48" s="92">
        <v>3501</v>
      </c>
      <c r="F48" s="42">
        <v>3.14</v>
      </c>
      <c r="G48" s="92" t="s">
        <v>12</v>
      </c>
      <c r="H48" s="18" t="s">
        <v>51</v>
      </c>
      <c r="I48" s="168" t="s">
        <v>128</v>
      </c>
      <c r="J48" s="168"/>
      <c r="K48" s="168"/>
      <c r="L48" s="16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2:57" s="22" customFormat="1" ht="15" customHeight="1" x14ac:dyDescent="0.25">
      <c r="B49" s="157"/>
      <c r="C49" s="73">
        <v>6</v>
      </c>
      <c r="D49" s="21"/>
      <c r="E49" s="73"/>
      <c r="F49" s="56">
        <v>58.7</v>
      </c>
      <c r="G49" s="73" t="s">
        <v>120</v>
      </c>
      <c r="H49" s="9"/>
      <c r="I49" s="129" t="s">
        <v>121</v>
      </c>
      <c r="J49" s="129"/>
      <c r="K49" s="129"/>
      <c r="L49" s="130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2:57" s="22" customFormat="1" ht="15" customHeight="1" x14ac:dyDescent="0.25">
      <c r="B50" s="157"/>
      <c r="C50" s="73">
        <v>16</v>
      </c>
      <c r="D50" s="21" t="s">
        <v>46</v>
      </c>
      <c r="E50" s="73">
        <v>1123</v>
      </c>
      <c r="F50" s="29">
        <v>3.14</v>
      </c>
      <c r="G50" s="192" t="s">
        <v>12</v>
      </c>
      <c r="H50" s="9" t="s">
        <v>41</v>
      </c>
      <c r="I50" s="175" t="s">
        <v>79</v>
      </c>
      <c r="J50" s="176"/>
      <c r="K50" s="176"/>
      <c r="L50" s="17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2:57" ht="15" customHeight="1" x14ac:dyDescent="0.25">
      <c r="B51" s="157"/>
      <c r="C51" s="132">
        <v>21</v>
      </c>
      <c r="D51" s="21" t="s">
        <v>46</v>
      </c>
      <c r="E51" s="73">
        <v>3202</v>
      </c>
      <c r="F51" s="29">
        <v>3.14</v>
      </c>
      <c r="G51" s="193"/>
      <c r="H51" s="9" t="s">
        <v>42</v>
      </c>
      <c r="I51" s="178"/>
      <c r="J51" s="179"/>
      <c r="K51" s="179"/>
      <c r="L51" s="180"/>
      <c r="M51" s="3"/>
      <c r="N51" s="3"/>
    </row>
    <row r="52" spans="2:57" ht="15" customHeight="1" x14ac:dyDescent="0.25">
      <c r="B52" s="157"/>
      <c r="C52" s="132"/>
      <c r="D52" s="21" t="s">
        <v>46</v>
      </c>
      <c r="E52" s="73">
        <v>3202</v>
      </c>
      <c r="F52" s="29">
        <v>3.14</v>
      </c>
      <c r="G52" s="193"/>
      <c r="H52" s="9" t="s">
        <v>43</v>
      </c>
      <c r="I52" s="178"/>
      <c r="J52" s="179"/>
      <c r="K52" s="179"/>
      <c r="L52" s="180"/>
    </row>
    <row r="53" spans="2:57" ht="15" customHeight="1" x14ac:dyDescent="0.25">
      <c r="B53" s="157"/>
      <c r="C53" s="132"/>
      <c r="D53" s="21" t="s">
        <v>46</v>
      </c>
      <c r="E53" s="73">
        <v>3202</v>
      </c>
      <c r="F53" s="29">
        <v>3.14</v>
      </c>
      <c r="G53" s="193"/>
      <c r="H53" s="9" t="s">
        <v>44</v>
      </c>
      <c r="I53" s="178"/>
      <c r="J53" s="179"/>
      <c r="K53" s="179"/>
      <c r="L53" s="180"/>
    </row>
    <row r="54" spans="2:57" ht="15" customHeight="1" x14ac:dyDescent="0.25">
      <c r="B54" s="157"/>
      <c r="C54" s="73">
        <v>22</v>
      </c>
      <c r="D54" s="21" t="s">
        <v>75</v>
      </c>
      <c r="E54" s="73">
        <v>4329</v>
      </c>
      <c r="F54" s="29">
        <v>3.14</v>
      </c>
      <c r="G54" s="193"/>
      <c r="H54" s="9" t="s">
        <v>45</v>
      </c>
      <c r="I54" s="178"/>
      <c r="J54" s="179"/>
      <c r="K54" s="179"/>
      <c r="L54" s="180"/>
    </row>
    <row r="55" spans="2:57" ht="15" customHeight="1" x14ac:dyDescent="0.25">
      <c r="B55" s="157"/>
      <c r="C55" s="75">
        <v>25</v>
      </c>
      <c r="D55" s="23" t="s">
        <v>48</v>
      </c>
      <c r="E55" s="75">
        <v>3202</v>
      </c>
      <c r="F55" s="29">
        <v>3.14</v>
      </c>
      <c r="G55" s="193"/>
      <c r="H55" s="9" t="s">
        <v>52</v>
      </c>
      <c r="I55" s="178"/>
      <c r="J55" s="179"/>
      <c r="K55" s="179"/>
      <c r="L55" s="180"/>
    </row>
    <row r="56" spans="2:57" ht="15" customHeight="1" x14ac:dyDescent="0.25">
      <c r="B56" s="157"/>
      <c r="C56" s="132">
        <v>34</v>
      </c>
      <c r="D56" s="23" t="s">
        <v>46</v>
      </c>
      <c r="E56" s="75">
        <v>3202</v>
      </c>
      <c r="F56" s="29">
        <v>3.14</v>
      </c>
      <c r="G56" s="193"/>
      <c r="H56" s="9" t="s">
        <v>53</v>
      </c>
      <c r="I56" s="178"/>
      <c r="J56" s="179"/>
      <c r="K56" s="179"/>
      <c r="L56" s="180"/>
    </row>
    <row r="57" spans="2:57" ht="15" customHeight="1" x14ac:dyDescent="0.25">
      <c r="B57" s="157"/>
      <c r="C57" s="132"/>
      <c r="D57" s="23" t="s">
        <v>76</v>
      </c>
      <c r="E57" s="75">
        <v>4130</v>
      </c>
      <c r="F57" s="9">
        <v>3.14</v>
      </c>
      <c r="G57" s="193"/>
      <c r="H57" s="9" t="s">
        <v>54</v>
      </c>
      <c r="I57" s="178"/>
      <c r="J57" s="179"/>
      <c r="K57" s="179"/>
      <c r="L57" s="180"/>
    </row>
    <row r="58" spans="2:57" ht="15" customHeight="1" x14ac:dyDescent="0.25">
      <c r="B58" s="157"/>
      <c r="C58" s="75">
        <v>35</v>
      </c>
      <c r="D58" s="23" t="s">
        <v>75</v>
      </c>
      <c r="E58" s="75">
        <v>4129</v>
      </c>
      <c r="F58" s="9">
        <v>3.14</v>
      </c>
      <c r="G58" s="193"/>
      <c r="H58" s="9" t="s">
        <v>55</v>
      </c>
      <c r="I58" s="178"/>
      <c r="J58" s="179"/>
      <c r="K58" s="179"/>
      <c r="L58" s="180"/>
    </row>
    <row r="59" spans="2:57" ht="15" customHeight="1" x14ac:dyDescent="0.25">
      <c r="B59" s="157"/>
      <c r="C59" s="75">
        <v>32</v>
      </c>
      <c r="D59" s="23" t="s">
        <v>75</v>
      </c>
      <c r="E59" s="75">
        <v>4329</v>
      </c>
      <c r="F59" s="9">
        <v>3.14</v>
      </c>
      <c r="G59" s="193"/>
      <c r="H59" s="73" t="s">
        <v>56</v>
      </c>
      <c r="I59" s="178"/>
      <c r="J59" s="179"/>
      <c r="K59" s="179"/>
      <c r="L59" s="180"/>
    </row>
    <row r="60" spans="2:57" ht="15" customHeight="1" x14ac:dyDescent="0.25">
      <c r="B60" s="157"/>
      <c r="C60" s="75">
        <v>33</v>
      </c>
      <c r="D60" s="23"/>
      <c r="E60" s="75"/>
      <c r="F60" s="9">
        <v>3.14</v>
      </c>
      <c r="G60" s="193"/>
      <c r="H60" s="121"/>
      <c r="I60" s="178"/>
      <c r="J60" s="179"/>
      <c r="K60" s="179"/>
      <c r="L60" s="180"/>
    </row>
    <row r="61" spans="2:57" ht="15" customHeight="1" x14ac:dyDescent="0.25">
      <c r="B61" s="157"/>
      <c r="C61" s="75" t="s">
        <v>126</v>
      </c>
      <c r="D61" s="23"/>
      <c r="E61" s="75"/>
      <c r="F61" s="9">
        <v>22.65</v>
      </c>
      <c r="G61" s="193"/>
      <c r="H61" s="122"/>
      <c r="I61" s="178"/>
      <c r="J61" s="179"/>
      <c r="K61" s="179"/>
      <c r="L61" s="180"/>
    </row>
    <row r="62" spans="2:57" ht="15" customHeight="1" x14ac:dyDescent="0.25">
      <c r="B62" s="157"/>
      <c r="C62" s="75">
        <v>40</v>
      </c>
      <c r="D62" s="23" t="s">
        <v>75</v>
      </c>
      <c r="E62" s="75">
        <v>4129</v>
      </c>
      <c r="F62" s="9">
        <v>3.14</v>
      </c>
      <c r="G62" s="193"/>
      <c r="H62" s="9" t="s">
        <v>57</v>
      </c>
      <c r="I62" s="178"/>
      <c r="J62" s="179"/>
      <c r="K62" s="179"/>
      <c r="L62" s="180"/>
    </row>
    <row r="63" spans="2:57" ht="15" customHeight="1" x14ac:dyDescent="0.25">
      <c r="B63" s="157"/>
      <c r="C63" s="75">
        <v>44</v>
      </c>
      <c r="D63" s="23" t="s">
        <v>75</v>
      </c>
      <c r="E63" s="75">
        <v>4129</v>
      </c>
      <c r="F63" s="9">
        <v>3.14</v>
      </c>
      <c r="G63" s="131"/>
      <c r="H63" s="9" t="s">
        <v>58</v>
      </c>
      <c r="I63" s="181"/>
      <c r="J63" s="182"/>
      <c r="K63" s="182"/>
      <c r="L63" s="183"/>
    </row>
    <row r="64" spans="2:57" ht="15" customHeight="1" x14ac:dyDescent="0.25">
      <c r="B64" s="157"/>
      <c r="C64" s="75"/>
      <c r="D64" s="23"/>
      <c r="E64" s="75"/>
      <c r="F64" s="9">
        <v>1.22</v>
      </c>
      <c r="G64" s="73" t="s">
        <v>7</v>
      </c>
      <c r="H64" s="9"/>
      <c r="I64" s="129" t="s">
        <v>129</v>
      </c>
      <c r="J64" s="129"/>
      <c r="K64" s="129"/>
      <c r="L64" s="130"/>
    </row>
    <row r="65" spans="2:14" ht="15" customHeight="1" x14ac:dyDescent="0.25">
      <c r="B65" s="157"/>
      <c r="C65" s="75">
        <v>45</v>
      </c>
      <c r="D65" s="23" t="s">
        <v>47</v>
      </c>
      <c r="E65" s="75">
        <v>3201</v>
      </c>
      <c r="F65" s="9">
        <v>3.14</v>
      </c>
      <c r="G65" s="192" t="s">
        <v>12</v>
      </c>
      <c r="H65" s="9" t="s">
        <v>59</v>
      </c>
      <c r="I65" s="138" t="s">
        <v>127</v>
      </c>
      <c r="J65" s="139"/>
      <c r="K65" s="139"/>
      <c r="L65" s="170"/>
    </row>
    <row r="66" spans="2:14" ht="15" customHeight="1" x14ac:dyDescent="0.25">
      <c r="B66" s="157"/>
      <c r="C66" s="75">
        <v>47</v>
      </c>
      <c r="D66" s="23" t="s">
        <v>46</v>
      </c>
      <c r="E66" s="75">
        <v>3202</v>
      </c>
      <c r="F66" s="9">
        <v>3.14</v>
      </c>
      <c r="G66" s="193"/>
      <c r="H66" s="9" t="s">
        <v>60</v>
      </c>
      <c r="I66" s="134"/>
      <c r="J66" s="135"/>
      <c r="K66" s="135"/>
      <c r="L66" s="171"/>
    </row>
    <row r="67" spans="2:14" ht="15" customHeight="1" x14ac:dyDescent="0.25">
      <c r="B67" s="157"/>
      <c r="C67" s="132">
        <v>57</v>
      </c>
      <c r="D67" s="23" t="s">
        <v>48</v>
      </c>
      <c r="E67" s="75">
        <v>3202</v>
      </c>
      <c r="F67" s="9">
        <v>3.14</v>
      </c>
      <c r="G67" s="193"/>
      <c r="H67" s="9" t="s">
        <v>61</v>
      </c>
      <c r="I67" s="134"/>
      <c r="J67" s="135"/>
      <c r="K67" s="135"/>
      <c r="L67" s="171"/>
    </row>
    <row r="68" spans="2:14" ht="15" customHeight="1" x14ac:dyDescent="0.25">
      <c r="B68" s="157"/>
      <c r="C68" s="132"/>
      <c r="D68" s="23" t="s">
        <v>48</v>
      </c>
      <c r="E68" s="75">
        <v>3202</v>
      </c>
      <c r="F68" s="9">
        <v>3.14</v>
      </c>
      <c r="G68" s="193"/>
      <c r="H68" s="9" t="s">
        <v>62</v>
      </c>
      <c r="I68" s="134"/>
      <c r="J68" s="135"/>
      <c r="K68" s="135"/>
      <c r="L68" s="171"/>
    </row>
    <row r="69" spans="2:14" ht="15" customHeight="1" x14ac:dyDescent="0.25">
      <c r="B69" s="157"/>
      <c r="C69" s="132"/>
      <c r="D69" s="23" t="s">
        <v>48</v>
      </c>
      <c r="E69" s="75"/>
      <c r="F69" s="9">
        <v>3.14</v>
      </c>
      <c r="G69" s="193"/>
      <c r="H69" s="9" t="s">
        <v>63</v>
      </c>
      <c r="I69" s="134"/>
      <c r="J69" s="135"/>
      <c r="K69" s="135"/>
      <c r="L69" s="171"/>
    </row>
    <row r="70" spans="2:14" ht="15" customHeight="1" x14ac:dyDescent="0.25">
      <c r="B70" s="157"/>
      <c r="C70" s="73">
        <v>58</v>
      </c>
      <c r="D70" s="23" t="s">
        <v>48</v>
      </c>
      <c r="E70" s="75">
        <v>4230</v>
      </c>
      <c r="F70" s="9">
        <v>3.14</v>
      </c>
      <c r="G70" s="193"/>
      <c r="H70" s="9" t="s">
        <v>64</v>
      </c>
      <c r="I70" s="134"/>
      <c r="J70" s="135"/>
      <c r="K70" s="135"/>
      <c r="L70" s="171"/>
    </row>
    <row r="71" spans="2:14" x14ac:dyDescent="0.25">
      <c r="B71" s="157"/>
      <c r="C71" s="39"/>
      <c r="D71" s="45" t="s">
        <v>48</v>
      </c>
      <c r="E71" s="76">
        <v>4230</v>
      </c>
      <c r="F71" s="46">
        <v>3.14</v>
      </c>
      <c r="G71" s="193"/>
      <c r="H71" s="46" t="s">
        <v>65</v>
      </c>
      <c r="I71" s="134"/>
      <c r="J71" s="135"/>
      <c r="K71" s="135"/>
      <c r="L71" s="171"/>
    </row>
    <row r="72" spans="2:14" ht="16.5" thickBot="1" x14ac:dyDescent="0.3">
      <c r="B72" s="264"/>
      <c r="C72" s="80">
        <v>62</v>
      </c>
      <c r="D72" s="84" t="s">
        <v>76</v>
      </c>
      <c r="E72" s="80">
        <v>3501</v>
      </c>
      <c r="F72" s="85">
        <v>3.14</v>
      </c>
      <c r="G72" s="194"/>
      <c r="H72" s="85" t="s">
        <v>66</v>
      </c>
      <c r="I72" s="172"/>
      <c r="J72" s="173"/>
      <c r="K72" s="173"/>
      <c r="L72" s="174"/>
    </row>
    <row r="73" spans="2:14" ht="15.75" customHeight="1" x14ac:dyDescent="0.25">
      <c r="B73" s="156" t="s">
        <v>0</v>
      </c>
      <c r="C73" s="124" t="s">
        <v>1</v>
      </c>
      <c r="D73" s="124" t="s">
        <v>2</v>
      </c>
      <c r="E73" s="124" t="s">
        <v>3</v>
      </c>
      <c r="F73" s="124" t="s">
        <v>4</v>
      </c>
      <c r="G73" s="124" t="s">
        <v>5</v>
      </c>
      <c r="H73" s="124" t="s">
        <v>6</v>
      </c>
      <c r="I73" s="124"/>
      <c r="J73" s="124"/>
      <c r="K73" s="124"/>
      <c r="L73" s="125"/>
      <c r="M73" s="3"/>
      <c r="N73" s="3"/>
    </row>
    <row r="74" spans="2:14" x14ac:dyDescent="0.25">
      <c r="B74" s="157"/>
      <c r="C74" s="126"/>
      <c r="D74" s="126"/>
      <c r="E74" s="126"/>
      <c r="F74" s="126"/>
      <c r="G74" s="126"/>
      <c r="H74" s="126"/>
      <c r="I74" s="126"/>
      <c r="J74" s="126"/>
      <c r="K74" s="126"/>
      <c r="L74" s="127"/>
      <c r="M74" s="3"/>
      <c r="N74" s="3"/>
    </row>
    <row r="75" spans="2:14" s="70" customFormat="1" ht="13.5" thickBot="1" x14ac:dyDescent="0.25">
      <c r="B75" s="66">
        <v>1</v>
      </c>
      <c r="C75" s="67">
        <v>2</v>
      </c>
      <c r="D75" s="67">
        <v>3</v>
      </c>
      <c r="E75" s="67">
        <v>4</v>
      </c>
      <c r="F75" s="67">
        <v>5</v>
      </c>
      <c r="G75" s="67">
        <v>6</v>
      </c>
      <c r="H75" s="118">
        <v>7</v>
      </c>
      <c r="I75" s="118"/>
      <c r="J75" s="118"/>
      <c r="K75" s="118"/>
      <c r="L75" s="68"/>
      <c r="M75" s="69"/>
      <c r="N75" s="69"/>
    </row>
    <row r="76" spans="2:14" x14ac:dyDescent="0.25">
      <c r="B76" s="156" t="s">
        <v>40</v>
      </c>
      <c r="C76" s="86">
        <v>62</v>
      </c>
      <c r="D76" s="87" t="s">
        <v>99</v>
      </c>
      <c r="E76" s="86"/>
      <c r="F76" s="88">
        <v>25.27</v>
      </c>
      <c r="G76" s="89" t="s">
        <v>120</v>
      </c>
      <c r="H76" s="90"/>
      <c r="I76" s="201" t="s">
        <v>121</v>
      </c>
      <c r="J76" s="201"/>
      <c r="K76" s="201"/>
      <c r="L76" s="202"/>
    </row>
    <row r="77" spans="2:14" x14ac:dyDescent="0.25">
      <c r="B77" s="157"/>
      <c r="C77" s="95">
        <v>63</v>
      </c>
      <c r="D77" s="45" t="s">
        <v>76</v>
      </c>
      <c r="E77" s="95">
        <v>3501</v>
      </c>
      <c r="F77" s="52">
        <v>3.14</v>
      </c>
      <c r="G77" s="123" t="s">
        <v>12</v>
      </c>
      <c r="H77" s="46"/>
      <c r="I77" s="166" t="s">
        <v>125</v>
      </c>
      <c r="J77" s="166"/>
      <c r="K77" s="166"/>
      <c r="L77" s="167"/>
    </row>
    <row r="78" spans="2:14" x14ac:dyDescent="0.25">
      <c r="B78" s="157"/>
      <c r="C78" s="95">
        <v>64</v>
      </c>
      <c r="D78" s="45" t="s">
        <v>46</v>
      </c>
      <c r="E78" s="95">
        <v>1123</v>
      </c>
      <c r="F78" s="52">
        <v>3.14</v>
      </c>
      <c r="G78" s="123"/>
      <c r="H78" s="46" t="s">
        <v>67</v>
      </c>
      <c r="I78" s="166"/>
      <c r="J78" s="166"/>
      <c r="K78" s="166"/>
      <c r="L78" s="167"/>
    </row>
    <row r="79" spans="2:14" x14ac:dyDescent="0.25">
      <c r="B79" s="157"/>
      <c r="C79" s="95"/>
      <c r="D79" s="45" t="s">
        <v>48</v>
      </c>
      <c r="E79" s="95"/>
      <c r="F79" s="52">
        <v>28.39</v>
      </c>
      <c r="G79" s="123" t="s">
        <v>120</v>
      </c>
      <c r="H79" s="46"/>
      <c r="I79" s="166" t="s">
        <v>121</v>
      </c>
      <c r="J79" s="166"/>
      <c r="K79" s="166"/>
      <c r="L79" s="167"/>
    </row>
    <row r="80" spans="2:14" x14ac:dyDescent="0.25">
      <c r="B80" s="157"/>
      <c r="C80" s="95">
        <v>65</v>
      </c>
      <c r="D80" s="45" t="s">
        <v>47</v>
      </c>
      <c r="E80" s="95"/>
      <c r="F80" s="52">
        <v>41.42</v>
      </c>
      <c r="G80" s="123"/>
      <c r="H80" s="46"/>
      <c r="I80" s="166"/>
      <c r="J80" s="166"/>
      <c r="K80" s="166"/>
      <c r="L80" s="167"/>
    </row>
    <row r="81" spans="2:57" x14ac:dyDescent="0.25">
      <c r="B81" s="157"/>
      <c r="C81" s="47">
        <v>69</v>
      </c>
      <c r="D81" s="45" t="s">
        <v>46</v>
      </c>
      <c r="E81" s="95">
        <v>1123</v>
      </c>
      <c r="F81" s="52">
        <v>3.14</v>
      </c>
      <c r="G81" s="123" t="s">
        <v>12</v>
      </c>
      <c r="H81" s="46" t="s">
        <v>68</v>
      </c>
      <c r="I81" s="166" t="s">
        <v>125</v>
      </c>
      <c r="J81" s="166"/>
      <c r="K81" s="166"/>
      <c r="L81" s="167"/>
    </row>
    <row r="82" spans="2:57" x14ac:dyDescent="0.25">
      <c r="B82" s="157"/>
      <c r="C82" s="47"/>
      <c r="D82" s="45" t="s">
        <v>48</v>
      </c>
      <c r="E82" s="95">
        <v>1123</v>
      </c>
      <c r="F82" s="52">
        <v>3.14</v>
      </c>
      <c r="G82" s="123"/>
      <c r="H82" s="46" t="s">
        <v>69</v>
      </c>
      <c r="I82" s="166"/>
      <c r="J82" s="166"/>
      <c r="K82" s="166"/>
      <c r="L82" s="167"/>
    </row>
    <row r="83" spans="2:57" s="33" customFormat="1" x14ac:dyDescent="0.25">
      <c r="B83" s="157"/>
      <c r="C83" s="39">
        <v>70</v>
      </c>
      <c r="D83" s="40" t="s">
        <v>46</v>
      </c>
      <c r="E83" s="39"/>
      <c r="F83" s="53">
        <v>44.77</v>
      </c>
      <c r="G83" s="123" t="s">
        <v>120</v>
      </c>
      <c r="H83" s="39"/>
      <c r="I83" s="166" t="s">
        <v>121</v>
      </c>
      <c r="J83" s="166"/>
      <c r="K83" s="166"/>
      <c r="L83" s="167"/>
      <c r="M83" s="38"/>
      <c r="N83" s="38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</row>
    <row r="84" spans="2:57" s="33" customFormat="1" x14ac:dyDescent="0.25">
      <c r="B84" s="157"/>
      <c r="C84" s="39">
        <v>70</v>
      </c>
      <c r="D84" s="40" t="s">
        <v>47</v>
      </c>
      <c r="E84" s="39"/>
      <c r="F84" s="54">
        <v>21.5</v>
      </c>
      <c r="G84" s="123"/>
      <c r="H84" s="39"/>
      <c r="I84" s="166"/>
      <c r="J84" s="166"/>
      <c r="K84" s="166"/>
      <c r="L84" s="167"/>
      <c r="M84" s="38"/>
      <c r="N84" s="38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</row>
    <row r="85" spans="2:57" x14ac:dyDescent="0.25">
      <c r="B85" s="157"/>
      <c r="C85" s="95">
        <v>72</v>
      </c>
      <c r="D85" s="45" t="s">
        <v>46</v>
      </c>
      <c r="E85" s="95">
        <v>4230</v>
      </c>
      <c r="F85" s="55">
        <v>3.14</v>
      </c>
      <c r="G85" s="123" t="s">
        <v>12</v>
      </c>
      <c r="H85" s="46" t="s">
        <v>70</v>
      </c>
      <c r="I85" s="203" t="s">
        <v>130</v>
      </c>
      <c r="J85" s="203"/>
      <c r="K85" s="203"/>
      <c r="L85" s="204"/>
    </row>
    <row r="86" spans="2:57" x14ac:dyDescent="0.25">
      <c r="B86" s="157"/>
      <c r="C86" s="165">
        <v>73</v>
      </c>
      <c r="D86" s="45" t="s">
        <v>48</v>
      </c>
      <c r="E86" s="95">
        <v>4230</v>
      </c>
      <c r="F86" s="52">
        <v>3.14</v>
      </c>
      <c r="G86" s="123"/>
      <c r="H86" s="46" t="s">
        <v>71</v>
      </c>
      <c r="I86" s="203"/>
      <c r="J86" s="203"/>
      <c r="K86" s="203"/>
      <c r="L86" s="204"/>
    </row>
    <row r="87" spans="2:57" x14ac:dyDescent="0.25">
      <c r="B87" s="157"/>
      <c r="C87" s="165"/>
      <c r="D87" s="45" t="s">
        <v>47</v>
      </c>
      <c r="E87" s="95">
        <v>4230</v>
      </c>
      <c r="F87" s="52">
        <v>3.14</v>
      </c>
      <c r="G87" s="123"/>
      <c r="H87" s="46" t="s">
        <v>72</v>
      </c>
      <c r="I87" s="203"/>
      <c r="J87" s="203"/>
      <c r="K87" s="203"/>
      <c r="L87" s="204"/>
    </row>
    <row r="88" spans="2:57" x14ac:dyDescent="0.25">
      <c r="B88" s="157"/>
      <c r="C88" s="213">
        <v>73</v>
      </c>
      <c r="D88" s="45" t="s">
        <v>48</v>
      </c>
      <c r="E88" s="95">
        <v>4230</v>
      </c>
      <c r="F88" s="52">
        <v>3.14</v>
      </c>
      <c r="G88" s="123"/>
      <c r="H88" s="46"/>
      <c r="I88" s="203"/>
      <c r="J88" s="203"/>
      <c r="K88" s="203"/>
      <c r="L88" s="204"/>
    </row>
    <row r="89" spans="2:57" x14ac:dyDescent="0.25">
      <c r="B89" s="157"/>
      <c r="C89" s="213"/>
      <c r="D89" s="45" t="s">
        <v>47</v>
      </c>
      <c r="E89" s="95"/>
      <c r="F89" s="52">
        <v>3.14</v>
      </c>
      <c r="G89" s="123"/>
      <c r="H89" s="46" t="s">
        <v>73</v>
      </c>
      <c r="I89" s="203"/>
      <c r="J89" s="203"/>
      <c r="K89" s="203"/>
      <c r="L89" s="204"/>
    </row>
    <row r="90" spans="2:57" x14ac:dyDescent="0.25">
      <c r="B90" s="157"/>
      <c r="C90" s="95">
        <v>74</v>
      </c>
      <c r="D90" s="45"/>
      <c r="E90" s="95"/>
      <c r="F90" s="52">
        <v>3.14</v>
      </c>
      <c r="G90" s="123"/>
      <c r="H90" s="46" t="s">
        <v>74</v>
      </c>
      <c r="I90" s="203"/>
      <c r="J90" s="203"/>
      <c r="K90" s="203"/>
      <c r="L90" s="204"/>
    </row>
    <row r="91" spans="2:57" ht="16.5" thickBot="1" x14ac:dyDescent="0.3">
      <c r="B91" s="265"/>
      <c r="C91" s="154" t="s">
        <v>77</v>
      </c>
      <c r="D91" s="154"/>
      <c r="E91" s="154"/>
      <c r="F91" s="276">
        <f>F48+F49+F50+F51+F52+F53+F54+F55+F56+F57+F58+F59+F60+F61+F62+F63+F64+F65+F66+F67+F68+F69+F70+F71+F72+F76+F77+F78+F79+F80+F81+F82+F83+F84+F85+F86+F87+F88+F89+F90</f>
        <v>344.39999999999975</v>
      </c>
      <c r="G91" s="205"/>
      <c r="H91" s="205"/>
      <c r="I91" s="205"/>
      <c r="J91" s="205"/>
      <c r="K91" s="205"/>
      <c r="L91" s="206"/>
      <c r="M91" s="28" t="e">
        <f>F48+F50+F51+F52+F53+F54+F55+F56+F57+F58++F61+F62+F63+F65+F66+F67+F68+F69+F70+#REF!+#REF!+F77+F78+F81+F82+F85+F86+F87+F88+F89+F90</f>
        <v>#REF!</v>
      </c>
    </row>
    <row r="92" spans="2:57" x14ac:dyDescent="0.25">
      <c r="B92" s="258" t="s">
        <v>80</v>
      </c>
      <c r="C92" s="27" t="s">
        <v>81</v>
      </c>
      <c r="D92" s="27" t="s">
        <v>48</v>
      </c>
      <c r="E92" s="26">
        <v>43209</v>
      </c>
      <c r="F92" s="42">
        <v>3.14</v>
      </c>
      <c r="G92" s="131" t="s">
        <v>12</v>
      </c>
      <c r="H92" s="18" t="s">
        <v>82</v>
      </c>
      <c r="I92" s="207" t="s">
        <v>131</v>
      </c>
      <c r="J92" s="208"/>
      <c r="K92" s="208"/>
      <c r="L92" s="209"/>
    </row>
    <row r="93" spans="2:57" x14ac:dyDescent="0.25">
      <c r="B93" s="258"/>
      <c r="C93" s="10"/>
      <c r="D93" s="23" t="s">
        <v>47</v>
      </c>
      <c r="E93" s="10">
        <v>43209</v>
      </c>
      <c r="F93" s="29">
        <v>1.6</v>
      </c>
      <c r="G93" s="132"/>
      <c r="H93" s="9" t="s">
        <v>83</v>
      </c>
      <c r="I93" s="207"/>
      <c r="J93" s="208"/>
      <c r="K93" s="208"/>
      <c r="L93" s="209"/>
    </row>
    <row r="94" spans="2:57" x14ac:dyDescent="0.25">
      <c r="B94" s="258"/>
      <c r="C94" s="10">
        <v>7</v>
      </c>
      <c r="D94" s="23" t="s">
        <v>48</v>
      </c>
      <c r="E94" s="10">
        <v>3201</v>
      </c>
      <c r="F94" s="29">
        <v>3.14</v>
      </c>
      <c r="G94" s="132"/>
      <c r="H94" s="9"/>
      <c r="I94" s="207"/>
      <c r="J94" s="208"/>
      <c r="K94" s="208"/>
      <c r="L94" s="209"/>
    </row>
    <row r="95" spans="2:57" x14ac:dyDescent="0.25">
      <c r="B95" s="258"/>
      <c r="C95" s="10">
        <v>15</v>
      </c>
      <c r="D95" s="23" t="s">
        <v>46</v>
      </c>
      <c r="E95" s="10">
        <v>4130</v>
      </c>
      <c r="F95" s="29">
        <v>3.14</v>
      </c>
      <c r="G95" s="132"/>
      <c r="H95" s="9" t="s">
        <v>84</v>
      </c>
      <c r="I95" s="207"/>
      <c r="J95" s="208"/>
      <c r="K95" s="208"/>
      <c r="L95" s="209"/>
    </row>
    <row r="96" spans="2:57" ht="15" customHeight="1" x14ac:dyDescent="0.25">
      <c r="B96" s="258"/>
      <c r="C96" s="10">
        <v>26</v>
      </c>
      <c r="D96" s="23" t="s">
        <v>46</v>
      </c>
      <c r="E96" s="10">
        <v>4129</v>
      </c>
      <c r="F96" s="29">
        <v>3.14</v>
      </c>
      <c r="G96" s="132"/>
      <c r="H96" s="9"/>
      <c r="I96" s="207"/>
      <c r="J96" s="208"/>
      <c r="K96" s="208"/>
      <c r="L96" s="209"/>
    </row>
    <row r="97" spans="2:14" ht="15" customHeight="1" x14ac:dyDescent="0.25">
      <c r="B97" s="258"/>
      <c r="C97" s="10">
        <v>27</v>
      </c>
      <c r="D97" s="23" t="s">
        <v>46</v>
      </c>
      <c r="E97" s="10">
        <v>4129</v>
      </c>
      <c r="F97" s="29">
        <v>3.14</v>
      </c>
      <c r="G97" s="132"/>
      <c r="H97" s="9"/>
      <c r="I97" s="207"/>
      <c r="J97" s="208"/>
      <c r="K97" s="208"/>
      <c r="L97" s="209"/>
    </row>
    <row r="98" spans="2:14" ht="15" customHeight="1" x14ac:dyDescent="0.25">
      <c r="B98" s="258"/>
      <c r="C98" s="10"/>
      <c r="D98" s="23" t="s">
        <v>48</v>
      </c>
      <c r="E98" s="10">
        <v>6401</v>
      </c>
      <c r="F98" s="29">
        <v>3.14</v>
      </c>
      <c r="G98" s="132"/>
      <c r="H98" s="9"/>
      <c r="I98" s="207"/>
      <c r="J98" s="208"/>
      <c r="K98" s="208"/>
      <c r="L98" s="209"/>
    </row>
    <row r="99" spans="2:14" ht="15" customHeight="1" x14ac:dyDescent="0.25">
      <c r="B99" s="258"/>
      <c r="C99" s="10">
        <v>28</v>
      </c>
      <c r="D99" s="23" t="s">
        <v>75</v>
      </c>
      <c r="E99" s="10">
        <v>4129</v>
      </c>
      <c r="F99" s="29">
        <v>3.14</v>
      </c>
      <c r="G99" s="132"/>
      <c r="H99" s="9" t="s">
        <v>85</v>
      </c>
      <c r="I99" s="207"/>
      <c r="J99" s="208"/>
      <c r="K99" s="208"/>
      <c r="L99" s="209"/>
    </row>
    <row r="100" spans="2:14" ht="15" customHeight="1" x14ac:dyDescent="0.25">
      <c r="B100" s="258"/>
      <c r="C100" s="10">
        <v>34</v>
      </c>
      <c r="D100" s="23" t="s">
        <v>99</v>
      </c>
      <c r="E100" s="10">
        <v>4129</v>
      </c>
      <c r="F100" s="29">
        <v>3.14</v>
      </c>
      <c r="G100" s="132"/>
      <c r="H100" s="9" t="s">
        <v>86</v>
      </c>
      <c r="I100" s="207"/>
      <c r="J100" s="208"/>
      <c r="K100" s="208"/>
      <c r="L100" s="209"/>
    </row>
    <row r="101" spans="2:14" ht="15" customHeight="1" x14ac:dyDescent="0.25">
      <c r="B101" s="258"/>
      <c r="C101" s="10">
        <v>36</v>
      </c>
      <c r="D101" s="23" t="s">
        <v>99</v>
      </c>
      <c r="E101" s="10">
        <v>3501</v>
      </c>
      <c r="F101" s="29">
        <v>3.14</v>
      </c>
      <c r="G101" s="132"/>
      <c r="H101" s="9" t="s">
        <v>87</v>
      </c>
      <c r="I101" s="207"/>
      <c r="J101" s="208"/>
      <c r="K101" s="208"/>
      <c r="L101" s="209"/>
    </row>
    <row r="102" spans="2:14" ht="15" customHeight="1" x14ac:dyDescent="0.25">
      <c r="B102" s="258"/>
      <c r="C102" s="10"/>
      <c r="D102" s="23" t="s">
        <v>101</v>
      </c>
      <c r="E102" s="10">
        <v>3501</v>
      </c>
      <c r="F102" s="29">
        <v>3.14</v>
      </c>
      <c r="G102" s="132"/>
      <c r="H102" s="9"/>
      <c r="I102" s="210"/>
      <c r="J102" s="211"/>
      <c r="K102" s="211"/>
      <c r="L102" s="212"/>
    </row>
    <row r="103" spans="2:14" ht="20.25" customHeight="1" x14ac:dyDescent="0.25">
      <c r="B103" s="258"/>
      <c r="C103" s="10"/>
      <c r="D103" s="23"/>
      <c r="E103" s="10"/>
      <c r="F103" s="29">
        <v>1</v>
      </c>
      <c r="G103" s="12" t="s">
        <v>103</v>
      </c>
      <c r="H103" s="9" t="s">
        <v>87</v>
      </c>
      <c r="I103" s="129" t="s">
        <v>132</v>
      </c>
      <c r="J103" s="129"/>
      <c r="K103" s="129"/>
      <c r="L103" s="130"/>
    </row>
    <row r="104" spans="2:14" ht="15" customHeight="1" x14ac:dyDescent="0.25">
      <c r="B104" s="258"/>
      <c r="C104" s="10">
        <v>40</v>
      </c>
      <c r="D104" s="23" t="s">
        <v>47</v>
      </c>
      <c r="E104" s="10">
        <v>4129</v>
      </c>
      <c r="F104" s="9">
        <v>3.14</v>
      </c>
      <c r="G104" s="192" t="s">
        <v>12</v>
      </c>
      <c r="H104" s="9" t="s">
        <v>88</v>
      </c>
      <c r="I104" s="138" t="s">
        <v>133</v>
      </c>
      <c r="J104" s="139"/>
      <c r="K104" s="139"/>
      <c r="L104" s="170"/>
    </row>
    <row r="105" spans="2:14" ht="15" customHeight="1" x14ac:dyDescent="0.25">
      <c r="B105" s="258"/>
      <c r="C105" s="10" t="s">
        <v>89</v>
      </c>
      <c r="D105" s="23" t="s">
        <v>76</v>
      </c>
      <c r="E105" s="10">
        <v>4329</v>
      </c>
      <c r="F105" s="9">
        <v>3.14</v>
      </c>
      <c r="G105" s="193"/>
      <c r="H105" s="9" t="s">
        <v>90</v>
      </c>
      <c r="I105" s="134"/>
      <c r="J105" s="135"/>
      <c r="K105" s="135"/>
      <c r="L105" s="171"/>
    </row>
    <row r="106" spans="2:14" ht="15" customHeight="1" x14ac:dyDescent="0.25">
      <c r="B106" s="258"/>
      <c r="C106" s="10"/>
      <c r="D106" s="23" t="s">
        <v>100</v>
      </c>
      <c r="E106" s="10">
        <v>4329</v>
      </c>
      <c r="F106" s="9">
        <v>3.14</v>
      </c>
      <c r="G106" s="193"/>
      <c r="H106" s="9" t="s">
        <v>91</v>
      </c>
      <c r="I106" s="134"/>
      <c r="J106" s="135"/>
      <c r="K106" s="135"/>
      <c r="L106" s="171"/>
    </row>
    <row r="107" spans="2:14" ht="16.5" thickBot="1" x14ac:dyDescent="0.3">
      <c r="B107" s="266"/>
      <c r="C107" s="25">
        <v>47</v>
      </c>
      <c r="D107" s="24" t="s">
        <v>46</v>
      </c>
      <c r="E107" s="25">
        <v>4329</v>
      </c>
      <c r="F107" s="14">
        <v>3.14</v>
      </c>
      <c r="G107" s="194"/>
      <c r="H107" s="14" t="s">
        <v>92</v>
      </c>
      <c r="I107" s="172"/>
      <c r="J107" s="173"/>
      <c r="K107" s="173"/>
      <c r="L107" s="174"/>
    </row>
    <row r="108" spans="2:14" ht="15.75" customHeight="1" x14ac:dyDescent="0.25">
      <c r="B108" s="156" t="s">
        <v>0</v>
      </c>
      <c r="C108" s="124" t="s">
        <v>1</v>
      </c>
      <c r="D108" s="124" t="s">
        <v>2</v>
      </c>
      <c r="E108" s="124" t="s">
        <v>3</v>
      </c>
      <c r="F108" s="124" t="s">
        <v>4</v>
      </c>
      <c r="G108" s="124" t="s">
        <v>5</v>
      </c>
      <c r="H108" s="124" t="s">
        <v>6</v>
      </c>
      <c r="I108" s="124"/>
      <c r="J108" s="124"/>
      <c r="K108" s="124"/>
      <c r="L108" s="125"/>
      <c r="M108" s="3"/>
      <c r="N108" s="3"/>
    </row>
    <row r="109" spans="2:14" x14ac:dyDescent="0.25">
      <c r="B109" s="195"/>
      <c r="C109" s="140"/>
      <c r="D109" s="140"/>
      <c r="E109" s="140"/>
      <c r="F109" s="140"/>
      <c r="G109" s="140"/>
      <c r="H109" s="140"/>
      <c r="I109" s="140"/>
      <c r="J109" s="140"/>
      <c r="K109" s="140"/>
      <c r="L109" s="141"/>
      <c r="M109" s="3"/>
      <c r="N109" s="3"/>
    </row>
    <row r="110" spans="2:14" s="70" customFormat="1" ht="13.5" thickBot="1" x14ac:dyDescent="0.25">
      <c r="B110" s="102">
        <v>1</v>
      </c>
      <c r="C110" s="103">
        <v>2</v>
      </c>
      <c r="D110" s="103">
        <v>3</v>
      </c>
      <c r="E110" s="103">
        <v>4</v>
      </c>
      <c r="F110" s="103">
        <v>5</v>
      </c>
      <c r="G110" s="103">
        <v>6</v>
      </c>
      <c r="H110" s="117">
        <v>7</v>
      </c>
      <c r="I110" s="117"/>
      <c r="J110" s="117"/>
      <c r="K110" s="117"/>
      <c r="L110" s="104"/>
      <c r="M110" s="69"/>
      <c r="N110" s="69"/>
    </row>
    <row r="111" spans="2:14" x14ac:dyDescent="0.25">
      <c r="B111" s="217" t="s">
        <v>80</v>
      </c>
      <c r="C111" s="253">
        <v>58</v>
      </c>
      <c r="D111" s="267" t="s">
        <v>46</v>
      </c>
      <c r="E111" s="253">
        <v>4129</v>
      </c>
      <c r="F111" s="13">
        <v>3.14</v>
      </c>
      <c r="G111" s="268" t="s">
        <v>12</v>
      </c>
      <c r="H111" s="13"/>
      <c r="I111" s="214" t="s">
        <v>133</v>
      </c>
      <c r="J111" s="215"/>
      <c r="K111" s="215"/>
      <c r="L111" s="216"/>
    </row>
    <row r="112" spans="2:14" x14ac:dyDescent="0.25">
      <c r="B112" s="218"/>
      <c r="C112" s="100">
        <v>64</v>
      </c>
      <c r="D112" s="23" t="s">
        <v>48</v>
      </c>
      <c r="E112" s="100">
        <v>4129</v>
      </c>
      <c r="F112" s="9">
        <v>3.14</v>
      </c>
      <c r="G112" s="193"/>
      <c r="H112" s="9"/>
      <c r="I112" s="134"/>
      <c r="J112" s="135"/>
      <c r="K112" s="135"/>
      <c r="L112" s="171"/>
    </row>
    <row r="113" spans="2:12" x14ac:dyDescent="0.25">
      <c r="B113" s="218"/>
      <c r="C113" s="100">
        <v>71</v>
      </c>
      <c r="D113" s="23" t="s">
        <v>46</v>
      </c>
      <c r="E113" s="100">
        <v>3501</v>
      </c>
      <c r="F113" s="9">
        <v>3.14</v>
      </c>
      <c r="G113" s="193"/>
      <c r="H113" s="9"/>
      <c r="I113" s="134"/>
      <c r="J113" s="135"/>
      <c r="K113" s="135"/>
      <c r="L113" s="171"/>
    </row>
    <row r="114" spans="2:12" x14ac:dyDescent="0.25">
      <c r="B114" s="218"/>
      <c r="C114" s="100">
        <v>73</v>
      </c>
      <c r="D114" s="23" t="s">
        <v>46</v>
      </c>
      <c r="E114" s="100">
        <v>3201</v>
      </c>
      <c r="F114" s="9">
        <v>3.14</v>
      </c>
      <c r="G114" s="193"/>
      <c r="H114" s="9" t="s">
        <v>93</v>
      </c>
      <c r="I114" s="134"/>
      <c r="J114" s="135"/>
      <c r="K114" s="135"/>
      <c r="L114" s="171"/>
    </row>
    <row r="115" spans="2:12" x14ac:dyDescent="0.25">
      <c r="B115" s="218"/>
      <c r="C115" s="100">
        <v>76</v>
      </c>
      <c r="D115" s="23" t="s">
        <v>76</v>
      </c>
      <c r="E115" s="100">
        <v>4129</v>
      </c>
      <c r="F115" s="9">
        <v>3.14</v>
      </c>
      <c r="G115" s="131"/>
      <c r="H115" s="9"/>
      <c r="I115" s="136"/>
      <c r="J115" s="137"/>
      <c r="K115" s="137"/>
      <c r="L115" s="269"/>
    </row>
    <row r="116" spans="2:12" x14ac:dyDescent="0.25">
      <c r="B116" s="218"/>
      <c r="C116" s="100">
        <v>76</v>
      </c>
      <c r="D116" s="23"/>
      <c r="E116" s="100"/>
      <c r="F116" s="200">
        <v>9.8000000000000007</v>
      </c>
      <c r="G116" s="132" t="s">
        <v>7</v>
      </c>
      <c r="H116" s="9"/>
      <c r="I116" s="164"/>
      <c r="J116" s="164"/>
      <c r="K116" s="164"/>
      <c r="L116" s="270"/>
    </row>
    <row r="117" spans="2:12" x14ac:dyDescent="0.25">
      <c r="B117" s="218"/>
      <c r="C117" s="100">
        <v>79</v>
      </c>
      <c r="D117" s="23"/>
      <c r="E117" s="100"/>
      <c r="F117" s="200"/>
      <c r="G117" s="132"/>
      <c r="H117" s="9"/>
      <c r="I117" s="164"/>
      <c r="J117" s="164"/>
      <c r="K117" s="164"/>
      <c r="L117" s="270"/>
    </row>
    <row r="118" spans="2:12" x14ac:dyDescent="0.25">
      <c r="B118" s="218"/>
      <c r="C118" s="100" t="s">
        <v>98</v>
      </c>
      <c r="D118" s="23"/>
      <c r="E118" s="100"/>
      <c r="F118" s="99">
        <v>0.6</v>
      </c>
      <c r="G118" s="132" t="s">
        <v>12</v>
      </c>
      <c r="H118" s="9"/>
      <c r="I118" s="138" t="s">
        <v>133</v>
      </c>
      <c r="J118" s="139"/>
      <c r="K118" s="139"/>
      <c r="L118" s="170"/>
    </row>
    <row r="119" spans="2:12" x14ac:dyDescent="0.25">
      <c r="B119" s="218"/>
      <c r="C119" s="100" t="s">
        <v>94</v>
      </c>
      <c r="D119" s="23" t="s">
        <v>46</v>
      </c>
      <c r="E119" s="100">
        <v>4329</v>
      </c>
      <c r="F119" s="9">
        <v>3.14</v>
      </c>
      <c r="G119" s="132"/>
      <c r="H119" s="9"/>
      <c r="I119" s="134"/>
      <c r="J119" s="135"/>
      <c r="K119" s="135"/>
      <c r="L119" s="171"/>
    </row>
    <row r="120" spans="2:12" x14ac:dyDescent="0.25">
      <c r="B120" s="218"/>
      <c r="C120" s="100">
        <v>80</v>
      </c>
      <c r="D120" s="23" t="s">
        <v>46</v>
      </c>
      <c r="E120" s="100">
        <v>3201</v>
      </c>
      <c r="F120" s="9">
        <v>3.14</v>
      </c>
      <c r="G120" s="132"/>
      <c r="H120" s="9" t="s">
        <v>95</v>
      </c>
      <c r="I120" s="134"/>
      <c r="J120" s="135"/>
      <c r="K120" s="135"/>
      <c r="L120" s="171"/>
    </row>
    <row r="121" spans="2:12" x14ac:dyDescent="0.25">
      <c r="B121" s="218"/>
      <c r="C121" s="100">
        <v>83</v>
      </c>
      <c r="D121" s="23" t="s">
        <v>99</v>
      </c>
      <c r="E121" s="100">
        <v>3111</v>
      </c>
      <c r="F121" s="9">
        <v>3.14</v>
      </c>
      <c r="G121" s="132"/>
      <c r="H121" s="9" t="s">
        <v>96</v>
      </c>
      <c r="I121" s="134"/>
      <c r="J121" s="135"/>
      <c r="K121" s="135"/>
      <c r="L121" s="171"/>
    </row>
    <row r="122" spans="2:12" x14ac:dyDescent="0.25">
      <c r="B122" s="218"/>
      <c r="C122" s="100">
        <v>86</v>
      </c>
      <c r="D122" s="23" t="s">
        <v>100</v>
      </c>
      <c r="E122" s="100">
        <v>5201</v>
      </c>
      <c r="F122" s="9">
        <v>3.14</v>
      </c>
      <c r="G122" s="132"/>
      <c r="H122" s="9"/>
      <c r="I122" s="134"/>
      <c r="J122" s="135"/>
      <c r="K122" s="135"/>
      <c r="L122" s="171"/>
    </row>
    <row r="123" spans="2:12" x14ac:dyDescent="0.25">
      <c r="B123" s="218"/>
      <c r="C123" s="100"/>
      <c r="D123" s="23"/>
      <c r="E123" s="100"/>
      <c r="F123" s="9">
        <v>3.14</v>
      </c>
      <c r="G123" s="132"/>
      <c r="H123" s="9"/>
      <c r="I123" s="134"/>
      <c r="J123" s="135"/>
      <c r="K123" s="135"/>
      <c r="L123" s="171"/>
    </row>
    <row r="124" spans="2:12" x14ac:dyDescent="0.25">
      <c r="B124" s="218"/>
      <c r="C124" s="100">
        <v>92</v>
      </c>
      <c r="D124" s="23" t="s">
        <v>46</v>
      </c>
      <c r="E124" s="100">
        <v>1101</v>
      </c>
      <c r="F124" s="9">
        <v>3.14</v>
      </c>
      <c r="G124" s="132"/>
      <c r="H124" s="9" t="s">
        <v>97</v>
      </c>
      <c r="I124" s="134"/>
      <c r="J124" s="135"/>
      <c r="K124" s="135"/>
      <c r="L124" s="171"/>
    </row>
    <row r="125" spans="2:12" x14ac:dyDescent="0.25">
      <c r="B125" s="218"/>
      <c r="C125" s="100">
        <v>93</v>
      </c>
      <c r="D125" s="23" t="s">
        <v>46</v>
      </c>
      <c r="E125" s="100">
        <v>1101</v>
      </c>
      <c r="F125" s="9">
        <v>3.14</v>
      </c>
      <c r="G125" s="132"/>
      <c r="H125" s="9"/>
      <c r="I125" s="136"/>
      <c r="J125" s="137"/>
      <c r="K125" s="137"/>
      <c r="L125" s="269"/>
    </row>
    <row r="126" spans="2:12" ht="16.5" thickBot="1" x14ac:dyDescent="0.3">
      <c r="B126" s="219"/>
      <c r="C126" s="154" t="s">
        <v>102</v>
      </c>
      <c r="D126" s="154"/>
      <c r="E126" s="154"/>
      <c r="F126" s="107">
        <f>F92+F93+F94+F95+F96+F97+F98+F99+F100+F101+F102+F103+F104+F105+F106+F107+F111+F112+F113+F114+F115+F116+F118+F119+F120+F121+F122+F123+F124+F125</f>
        <v>94.64</v>
      </c>
      <c r="G126" s="108"/>
      <c r="H126" s="108"/>
      <c r="I126" s="108"/>
      <c r="J126" s="108"/>
      <c r="K126" s="108"/>
      <c r="L126" s="271"/>
    </row>
    <row r="127" spans="2:12" ht="15" customHeight="1" x14ac:dyDescent="0.25">
      <c r="B127" s="273" t="s">
        <v>104</v>
      </c>
      <c r="C127" s="109">
        <v>101</v>
      </c>
      <c r="D127" s="110" t="s">
        <v>48</v>
      </c>
      <c r="E127" s="109">
        <v>4129</v>
      </c>
      <c r="F127" s="105">
        <v>3.14</v>
      </c>
      <c r="G127" s="159" t="s">
        <v>12</v>
      </c>
      <c r="H127" s="105" t="s">
        <v>105</v>
      </c>
      <c r="I127" s="197" t="s">
        <v>134</v>
      </c>
      <c r="J127" s="198"/>
      <c r="K127" s="198"/>
      <c r="L127" s="272"/>
    </row>
    <row r="128" spans="2:12" ht="15" customHeight="1" x14ac:dyDescent="0.25">
      <c r="B128" s="232"/>
      <c r="C128" s="98">
        <v>118</v>
      </c>
      <c r="D128" s="21" t="s">
        <v>48</v>
      </c>
      <c r="E128" s="98">
        <v>1101</v>
      </c>
      <c r="F128" s="9">
        <v>3.14</v>
      </c>
      <c r="G128" s="132"/>
      <c r="H128" s="9"/>
      <c r="I128" s="178"/>
      <c r="J128" s="179"/>
      <c r="K128" s="179"/>
      <c r="L128" s="180"/>
    </row>
    <row r="129" spans="2:14" ht="15" customHeight="1" x14ac:dyDescent="0.25">
      <c r="B129" s="232"/>
      <c r="C129" s="98">
        <v>123</v>
      </c>
      <c r="D129" s="21" t="s">
        <v>46</v>
      </c>
      <c r="E129" s="98">
        <v>1101</v>
      </c>
      <c r="F129" s="9">
        <v>3.14</v>
      </c>
      <c r="G129" s="132"/>
      <c r="H129" s="9" t="s">
        <v>106</v>
      </c>
      <c r="I129" s="178"/>
      <c r="J129" s="179"/>
      <c r="K129" s="179"/>
      <c r="L129" s="180"/>
    </row>
    <row r="130" spans="2:14" ht="15" customHeight="1" x14ac:dyDescent="0.25">
      <c r="B130" s="232"/>
      <c r="C130" s="98">
        <v>124</v>
      </c>
      <c r="D130" s="21" t="s">
        <v>47</v>
      </c>
      <c r="E130" s="98">
        <v>4129</v>
      </c>
      <c r="F130" s="9">
        <v>3.14</v>
      </c>
      <c r="G130" s="132"/>
      <c r="H130" s="9" t="s">
        <v>107</v>
      </c>
      <c r="I130" s="178"/>
      <c r="J130" s="179"/>
      <c r="K130" s="179"/>
      <c r="L130" s="180"/>
    </row>
    <row r="131" spans="2:14" ht="15" customHeight="1" x14ac:dyDescent="0.25">
      <c r="B131" s="232"/>
      <c r="C131" s="98">
        <v>125</v>
      </c>
      <c r="D131" s="21" t="s">
        <v>48</v>
      </c>
      <c r="E131" s="98">
        <v>3111</v>
      </c>
      <c r="F131" s="9">
        <v>3.14</v>
      </c>
      <c r="G131" s="132"/>
      <c r="H131" s="9" t="s">
        <v>108</v>
      </c>
      <c r="I131" s="178"/>
      <c r="J131" s="179"/>
      <c r="K131" s="179"/>
      <c r="L131" s="180"/>
    </row>
    <row r="132" spans="2:14" ht="15" customHeight="1" x14ac:dyDescent="0.25">
      <c r="B132" s="232"/>
      <c r="C132" s="98">
        <v>126</v>
      </c>
      <c r="D132" s="21" t="s">
        <v>46</v>
      </c>
      <c r="E132" s="98">
        <v>3111</v>
      </c>
      <c r="F132" s="9">
        <v>3.14</v>
      </c>
      <c r="G132" s="132"/>
      <c r="H132" s="9" t="s">
        <v>109</v>
      </c>
      <c r="I132" s="178"/>
      <c r="J132" s="179"/>
      <c r="K132" s="179"/>
      <c r="L132" s="180"/>
    </row>
    <row r="133" spans="2:14" ht="15" customHeight="1" x14ac:dyDescent="0.25">
      <c r="B133" s="232"/>
      <c r="C133" s="98">
        <v>129</v>
      </c>
      <c r="D133" s="21" t="s">
        <v>114</v>
      </c>
      <c r="E133" s="98">
        <v>3201</v>
      </c>
      <c r="F133" s="9">
        <v>3.14</v>
      </c>
      <c r="G133" s="132"/>
      <c r="H133" s="9" t="s">
        <v>110</v>
      </c>
      <c r="I133" s="178"/>
      <c r="J133" s="179"/>
      <c r="K133" s="179"/>
      <c r="L133" s="180"/>
    </row>
    <row r="134" spans="2:14" ht="15" customHeight="1" x14ac:dyDescent="0.25">
      <c r="B134" s="232"/>
      <c r="C134" s="98"/>
      <c r="D134" s="21"/>
      <c r="E134" s="98"/>
      <c r="F134" s="9">
        <v>3.14</v>
      </c>
      <c r="G134" s="132"/>
      <c r="H134" s="9" t="s">
        <v>111</v>
      </c>
      <c r="I134" s="178"/>
      <c r="J134" s="179"/>
      <c r="K134" s="179"/>
      <c r="L134" s="180"/>
    </row>
    <row r="135" spans="2:14" ht="15" customHeight="1" x14ac:dyDescent="0.25">
      <c r="B135" s="232"/>
      <c r="C135" s="98">
        <v>130</v>
      </c>
      <c r="D135" s="21" t="s">
        <v>46</v>
      </c>
      <c r="E135" s="98">
        <v>3111</v>
      </c>
      <c r="F135" s="9">
        <v>3.14</v>
      </c>
      <c r="G135" s="132"/>
      <c r="H135" s="9"/>
      <c r="I135" s="178"/>
      <c r="J135" s="179"/>
      <c r="K135" s="179"/>
      <c r="L135" s="180"/>
    </row>
    <row r="136" spans="2:14" ht="15" customHeight="1" x14ac:dyDescent="0.25">
      <c r="B136" s="232"/>
      <c r="C136" s="98">
        <v>136</v>
      </c>
      <c r="D136" s="21" t="s">
        <v>115</v>
      </c>
      <c r="E136" s="98">
        <v>4230</v>
      </c>
      <c r="F136" s="9">
        <v>3.14</v>
      </c>
      <c r="G136" s="132"/>
      <c r="H136" s="9"/>
      <c r="I136" s="178"/>
      <c r="J136" s="179"/>
      <c r="K136" s="179"/>
      <c r="L136" s="180"/>
    </row>
    <row r="137" spans="2:14" ht="15" customHeight="1" x14ac:dyDescent="0.25">
      <c r="B137" s="232"/>
      <c r="C137" s="98">
        <v>141</v>
      </c>
      <c r="D137" s="21" t="s">
        <v>46</v>
      </c>
      <c r="E137" s="98">
        <v>1101</v>
      </c>
      <c r="F137" s="9">
        <v>3.14</v>
      </c>
      <c r="G137" s="132"/>
      <c r="H137" s="9" t="s">
        <v>112</v>
      </c>
      <c r="I137" s="181"/>
      <c r="J137" s="182"/>
      <c r="K137" s="182"/>
      <c r="L137" s="183"/>
    </row>
    <row r="138" spans="2:14" ht="15" customHeight="1" thickBot="1" x14ac:dyDescent="0.3">
      <c r="B138" s="274"/>
      <c r="C138" s="196" t="s">
        <v>116</v>
      </c>
      <c r="D138" s="196"/>
      <c r="E138" s="196"/>
      <c r="F138" s="111">
        <f>F127+F128+F129+F130+F131+F132+F133+F134+F135+F136+F137</f>
        <v>34.54</v>
      </c>
      <c r="G138" s="199"/>
      <c r="H138" s="199"/>
      <c r="I138" s="199"/>
      <c r="J138" s="199"/>
      <c r="K138" s="199"/>
      <c r="L138" s="220"/>
    </row>
    <row r="139" spans="2:14" ht="15" customHeight="1" x14ac:dyDescent="0.25">
      <c r="B139" s="249" t="s">
        <v>117</v>
      </c>
      <c r="C139" s="97">
        <v>1</v>
      </c>
      <c r="D139" s="71" t="s">
        <v>46</v>
      </c>
      <c r="E139" s="97">
        <v>4329</v>
      </c>
      <c r="F139" s="18">
        <v>3.14</v>
      </c>
      <c r="G139" s="131" t="s">
        <v>12</v>
      </c>
      <c r="H139" s="18"/>
      <c r="I139" s="168" t="s">
        <v>135</v>
      </c>
      <c r="J139" s="168"/>
      <c r="K139" s="168"/>
      <c r="L139" s="169"/>
    </row>
    <row r="140" spans="2:14" ht="15" customHeight="1" x14ac:dyDescent="0.25">
      <c r="B140" s="250"/>
      <c r="C140" s="98">
        <v>2</v>
      </c>
      <c r="D140" s="21" t="s">
        <v>46</v>
      </c>
      <c r="E140" s="98">
        <v>4329</v>
      </c>
      <c r="F140" s="9">
        <v>3.14</v>
      </c>
      <c r="G140" s="132"/>
      <c r="H140" s="9"/>
      <c r="I140" s="129"/>
      <c r="J140" s="129"/>
      <c r="K140" s="129"/>
      <c r="L140" s="130"/>
    </row>
    <row r="141" spans="2:14" ht="15" customHeight="1" x14ac:dyDescent="0.25">
      <c r="B141" s="250"/>
      <c r="C141" s="98">
        <v>4</v>
      </c>
      <c r="D141" s="21" t="s">
        <v>46</v>
      </c>
      <c r="E141" s="98">
        <v>4129</v>
      </c>
      <c r="F141" s="9">
        <v>3.14</v>
      </c>
      <c r="G141" s="132"/>
      <c r="H141" s="9"/>
      <c r="I141" s="129"/>
      <c r="J141" s="129"/>
      <c r="K141" s="129"/>
      <c r="L141" s="130"/>
    </row>
    <row r="142" spans="2:14" ht="15" customHeight="1" x14ac:dyDescent="0.25">
      <c r="B142" s="250"/>
      <c r="C142" s="98">
        <v>8</v>
      </c>
      <c r="D142" s="21" t="s">
        <v>46</v>
      </c>
      <c r="E142" s="98">
        <v>1101</v>
      </c>
      <c r="F142" s="9">
        <v>3.14</v>
      </c>
      <c r="G142" s="132"/>
      <c r="H142" s="9"/>
      <c r="I142" s="129"/>
      <c r="J142" s="129"/>
      <c r="K142" s="129"/>
      <c r="L142" s="130"/>
    </row>
    <row r="143" spans="2:14" ht="16.5" thickBot="1" x14ac:dyDescent="0.3">
      <c r="B143" s="251"/>
      <c r="C143" s="101">
        <v>9</v>
      </c>
      <c r="D143" s="32" t="s">
        <v>46</v>
      </c>
      <c r="E143" s="101">
        <v>1101</v>
      </c>
      <c r="F143" s="14">
        <v>3.14</v>
      </c>
      <c r="G143" s="133"/>
      <c r="H143" s="14"/>
      <c r="I143" s="221"/>
      <c r="J143" s="221"/>
      <c r="K143" s="221"/>
      <c r="L143" s="222"/>
    </row>
    <row r="144" spans="2:14" ht="15.75" customHeight="1" x14ac:dyDescent="0.25">
      <c r="B144" s="156" t="s">
        <v>0</v>
      </c>
      <c r="C144" s="124" t="s">
        <v>1</v>
      </c>
      <c r="D144" s="124" t="s">
        <v>2</v>
      </c>
      <c r="E144" s="124" t="s">
        <v>3</v>
      </c>
      <c r="F144" s="124" t="s">
        <v>4</v>
      </c>
      <c r="G144" s="124" t="s">
        <v>5</v>
      </c>
      <c r="H144" s="124" t="s">
        <v>6</v>
      </c>
      <c r="I144" s="124"/>
      <c r="J144" s="124"/>
      <c r="K144" s="124"/>
      <c r="L144" s="125"/>
      <c r="M144" s="3"/>
      <c r="N144" s="3"/>
    </row>
    <row r="145" spans="2:14" x14ac:dyDescent="0.25">
      <c r="B145" s="157"/>
      <c r="C145" s="126"/>
      <c r="D145" s="126"/>
      <c r="E145" s="126"/>
      <c r="F145" s="126"/>
      <c r="G145" s="126"/>
      <c r="H145" s="126"/>
      <c r="I145" s="126"/>
      <c r="J145" s="126"/>
      <c r="K145" s="126"/>
      <c r="L145" s="127"/>
      <c r="M145" s="3"/>
      <c r="N145" s="3"/>
    </row>
    <row r="146" spans="2:14" s="70" customFormat="1" ht="13.5" thickBot="1" x14ac:dyDescent="0.25">
      <c r="B146" s="66">
        <v>1</v>
      </c>
      <c r="C146" s="67">
        <v>2</v>
      </c>
      <c r="D146" s="67">
        <v>3</v>
      </c>
      <c r="E146" s="67">
        <v>4</v>
      </c>
      <c r="F146" s="67">
        <v>5</v>
      </c>
      <c r="G146" s="67">
        <v>6</v>
      </c>
      <c r="H146" s="118">
        <v>7</v>
      </c>
      <c r="I146" s="118"/>
      <c r="J146" s="118"/>
      <c r="K146" s="118"/>
      <c r="L146" s="68"/>
      <c r="M146" s="69"/>
      <c r="N146" s="69"/>
    </row>
    <row r="147" spans="2:14" ht="15.75" customHeight="1" x14ac:dyDescent="0.25">
      <c r="B147" s="218" t="s">
        <v>117</v>
      </c>
      <c r="C147" s="62">
        <v>12</v>
      </c>
      <c r="D147" s="71" t="s">
        <v>46</v>
      </c>
      <c r="E147" s="62">
        <v>3111</v>
      </c>
      <c r="F147" s="18">
        <v>3.14</v>
      </c>
      <c r="G147" s="223" t="s">
        <v>12</v>
      </c>
      <c r="H147" s="61" t="s">
        <v>118</v>
      </c>
      <c r="I147" s="225" t="s">
        <v>137</v>
      </c>
      <c r="J147" s="226"/>
      <c r="K147" s="226"/>
      <c r="L147" s="227"/>
    </row>
    <row r="148" spans="2:14" x14ac:dyDescent="0.25">
      <c r="B148" s="218"/>
      <c r="C148" s="12">
        <v>13</v>
      </c>
      <c r="D148" s="21" t="s">
        <v>47</v>
      </c>
      <c r="E148" s="12">
        <v>4329</v>
      </c>
      <c r="F148" s="9">
        <v>3.14</v>
      </c>
      <c r="G148" s="223"/>
      <c r="H148" s="15"/>
      <c r="I148" s="225"/>
      <c r="J148" s="226"/>
      <c r="K148" s="226"/>
      <c r="L148" s="227"/>
    </row>
    <row r="149" spans="2:14" x14ac:dyDescent="0.25">
      <c r="B149" s="218"/>
      <c r="C149" s="12">
        <v>15</v>
      </c>
      <c r="D149" s="21" t="s">
        <v>46</v>
      </c>
      <c r="E149" s="12">
        <v>3201</v>
      </c>
      <c r="F149" s="9">
        <v>3.14</v>
      </c>
      <c r="G149" s="223"/>
      <c r="H149" s="15"/>
      <c r="I149" s="225"/>
      <c r="J149" s="226"/>
      <c r="K149" s="226"/>
      <c r="L149" s="227"/>
    </row>
    <row r="150" spans="2:14" x14ac:dyDescent="0.25">
      <c r="B150" s="218"/>
      <c r="C150" s="12">
        <v>16</v>
      </c>
      <c r="D150" s="21" t="s">
        <v>99</v>
      </c>
      <c r="E150" s="12">
        <v>4129</v>
      </c>
      <c r="F150" s="9">
        <v>3.14</v>
      </c>
      <c r="G150" s="223"/>
      <c r="H150" s="15"/>
      <c r="I150" s="225"/>
      <c r="J150" s="226"/>
      <c r="K150" s="226"/>
      <c r="L150" s="227"/>
    </row>
    <row r="151" spans="2:14" x14ac:dyDescent="0.25">
      <c r="B151" s="218"/>
      <c r="C151" s="12">
        <v>17</v>
      </c>
      <c r="D151" s="21"/>
      <c r="E151" s="12"/>
      <c r="F151" s="9">
        <v>3.14</v>
      </c>
      <c r="G151" s="223"/>
      <c r="H151" s="15"/>
      <c r="I151" s="225"/>
      <c r="J151" s="226"/>
      <c r="K151" s="226"/>
      <c r="L151" s="227"/>
    </row>
    <row r="152" spans="2:14" x14ac:dyDescent="0.25">
      <c r="B152" s="218"/>
      <c r="C152" s="12">
        <v>18</v>
      </c>
      <c r="D152" s="21"/>
      <c r="E152" s="12"/>
      <c r="F152" s="9">
        <v>3.14</v>
      </c>
      <c r="G152" s="223"/>
      <c r="H152" s="15"/>
      <c r="I152" s="225"/>
      <c r="J152" s="226"/>
      <c r="K152" s="226"/>
      <c r="L152" s="227"/>
    </row>
    <row r="153" spans="2:14" x14ac:dyDescent="0.25">
      <c r="B153" s="218"/>
      <c r="C153" s="12">
        <v>21</v>
      </c>
      <c r="D153" s="21" t="s">
        <v>48</v>
      </c>
      <c r="E153" s="12">
        <v>4230</v>
      </c>
      <c r="F153" s="9">
        <v>3.14</v>
      </c>
      <c r="G153" s="223"/>
      <c r="H153" s="15" t="s">
        <v>31</v>
      </c>
      <c r="I153" s="225"/>
      <c r="J153" s="226"/>
      <c r="K153" s="226"/>
      <c r="L153" s="227"/>
    </row>
    <row r="154" spans="2:14" x14ac:dyDescent="0.25">
      <c r="B154" s="218"/>
      <c r="C154" s="12">
        <v>23</v>
      </c>
      <c r="D154" s="21" t="s">
        <v>46</v>
      </c>
      <c r="E154" s="12">
        <v>4329</v>
      </c>
      <c r="F154" s="9">
        <v>3.14</v>
      </c>
      <c r="G154" s="223"/>
      <c r="H154" s="15"/>
      <c r="I154" s="225"/>
      <c r="J154" s="226"/>
      <c r="K154" s="226"/>
      <c r="L154" s="227"/>
    </row>
    <row r="155" spans="2:14" x14ac:dyDescent="0.25">
      <c r="B155" s="218"/>
      <c r="C155" s="12">
        <v>25</v>
      </c>
      <c r="D155" s="21" t="s">
        <v>76</v>
      </c>
      <c r="E155" s="12">
        <v>4329</v>
      </c>
      <c r="F155" s="9">
        <v>3.14</v>
      </c>
      <c r="G155" s="223"/>
      <c r="H155" s="15"/>
      <c r="I155" s="225"/>
      <c r="J155" s="226"/>
      <c r="K155" s="226"/>
      <c r="L155" s="227"/>
    </row>
    <row r="156" spans="2:14" x14ac:dyDescent="0.25">
      <c r="B156" s="218"/>
      <c r="C156" s="12">
        <v>28</v>
      </c>
      <c r="D156" s="21" t="s">
        <v>48</v>
      </c>
      <c r="E156" s="12">
        <v>4329</v>
      </c>
      <c r="F156" s="9">
        <v>3.14</v>
      </c>
      <c r="G156" s="223"/>
      <c r="H156" s="15"/>
      <c r="I156" s="225"/>
      <c r="J156" s="226"/>
      <c r="K156" s="226"/>
      <c r="L156" s="227"/>
    </row>
    <row r="157" spans="2:14" x14ac:dyDescent="0.25">
      <c r="B157" s="218"/>
      <c r="C157" s="12"/>
      <c r="D157" s="21" t="s">
        <v>47</v>
      </c>
      <c r="E157" s="12">
        <v>4329</v>
      </c>
      <c r="F157" s="9">
        <v>3.14</v>
      </c>
      <c r="G157" s="223"/>
      <c r="H157" s="15"/>
      <c r="I157" s="225"/>
      <c r="J157" s="226"/>
      <c r="K157" s="226"/>
      <c r="L157" s="227"/>
    </row>
    <row r="158" spans="2:14" x14ac:dyDescent="0.25">
      <c r="B158" s="218"/>
      <c r="C158" s="12">
        <v>29</v>
      </c>
      <c r="D158" s="21" t="s">
        <v>48</v>
      </c>
      <c r="E158" s="12">
        <v>4329</v>
      </c>
      <c r="F158" s="9">
        <v>3.14</v>
      </c>
      <c r="G158" s="223"/>
      <c r="H158" s="15"/>
      <c r="I158" s="225"/>
      <c r="J158" s="226"/>
      <c r="K158" s="226"/>
      <c r="L158" s="227"/>
    </row>
    <row r="159" spans="2:14" x14ac:dyDescent="0.25">
      <c r="B159" s="218"/>
      <c r="C159" s="12">
        <v>30</v>
      </c>
      <c r="D159" s="21" t="s">
        <v>99</v>
      </c>
      <c r="E159" s="12">
        <v>4329</v>
      </c>
      <c r="F159" s="9">
        <v>3.14</v>
      </c>
      <c r="G159" s="223"/>
      <c r="H159" s="15"/>
      <c r="I159" s="225"/>
      <c r="J159" s="226"/>
      <c r="K159" s="226"/>
      <c r="L159" s="227"/>
    </row>
    <row r="160" spans="2:14" x14ac:dyDescent="0.25">
      <c r="B160" s="218"/>
      <c r="C160" s="12">
        <v>31</v>
      </c>
      <c r="D160" s="21" t="s">
        <v>136</v>
      </c>
      <c r="E160" s="12">
        <v>4329</v>
      </c>
      <c r="F160" s="9">
        <v>3.14</v>
      </c>
      <c r="G160" s="223"/>
      <c r="H160" s="15"/>
      <c r="I160" s="225"/>
      <c r="J160" s="226"/>
      <c r="K160" s="226"/>
      <c r="L160" s="227"/>
    </row>
    <row r="161" spans="2:12" x14ac:dyDescent="0.25">
      <c r="B161" s="218"/>
      <c r="C161" s="12">
        <v>32</v>
      </c>
      <c r="D161" s="21" t="s">
        <v>47</v>
      </c>
      <c r="E161" s="12">
        <v>4329</v>
      </c>
      <c r="F161" s="9">
        <v>3.14</v>
      </c>
      <c r="G161" s="223"/>
      <c r="H161" s="15"/>
      <c r="I161" s="225"/>
      <c r="J161" s="226"/>
      <c r="K161" s="226"/>
      <c r="L161" s="227"/>
    </row>
    <row r="162" spans="2:12" x14ac:dyDescent="0.25">
      <c r="B162" s="218"/>
      <c r="C162" s="12">
        <v>33</v>
      </c>
      <c r="D162" s="21" t="s">
        <v>48</v>
      </c>
      <c r="E162" s="12">
        <v>4129</v>
      </c>
      <c r="F162" s="9">
        <v>3.14</v>
      </c>
      <c r="G162" s="223"/>
      <c r="H162" s="15"/>
      <c r="I162" s="225"/>
      <c r="J162" s="226"/>
      <c r="K162" s="226"/>
      <c r="L162" s="227"/>
    </row>
    <row r="163" spans="2:12" x14ac:dyDescent="0.25">
      <c r="B163" s="218"/>
      <c r="C163" s="12">
        <v>34</v>
      </c>
      <c r="D163" s="21" t="s">
        <v>46</v>
      </c>
      <c r="E163" s="12">
        <v>1101</v>
      </c>
      <c r="F163" s="9">
        <v>3.14</v>
      </c>
      <c r="G163" s="223"/>
      <c r="H163" s="15"/>
      <c r="I163" s="225"/>
      <c r="J163" s="226"/>
      <c r="K163" s="226"/>
      <c r="L163" s="227"/>
    </row>
    <row r="164" spans="2:12" x14ac:dyDescent="0.25">
      <c r="B164" s="218"/>
      <c r="C164" s="12">
        <v>36</v>
      </c>
      <c r="D164" s="21" t="s">
        <v>46</v>
      </c>
      <c r="E164" s="12">
        <v>1101</v>
      </c>
      <c r="F164" s="9">
        <v>3.14</v>
      </c>
      <c r="G164" s="223"/>
      <c r="H164" s="15"/>
      <c r="I164" s="225"/>
      <c r="J164" s="226"/>
      <c r="K164" s="226"/>
      <c r="L164" s="227"/>
    </row>
    <row r="165" spans="2:12" x14ac:dyDescent="0.25">
      <c r="B165" s="218"/>
      <c r="C165" s="12">
        <v>36</v>
      </c>
      <c r="D165" s="21" t="s">
        <v>48</v>
      </c>
      <c r="E165" s="12">
        <v>1101</v>
      </c>
      <c r="F165" s="9">
        <v>3.14</v>
      </c>
      <c r="G165" s="223"/>
      <c r="H165" s="15"/>
      <c r="I165" s="225"/>
      <c r="J165" s="226"/>
      <c r="K165" s="226"/>
      <c r="L165" s="227"/>
    </row>
    <row r="166" spans="2:12" ht="15" customHeight="1" x14ac:dyDescent="0.25">
      <c r="B166" s="218"/>
      <c r="C166" s="12">
        <v>36</v>
      </c>
      <c r="D166" s="21" t="s">
        <v>47</v>
      </c>
      <c r="E166" s="12">
        <v>1101</v>
      </c>
      <c r="F166" s="9">
        <v>3.14</v>
      </c>
      <c r="G166" s="223"/>
      <c r="H166" s="15"/>
      <c r="I166" s="225"/>
      <c r="J166" s="226"/>
      <c r="K166" s="226"/>
      <c r="L166" s="227"/>
    </row>
    <row r="167" spans="2:12" ht="15" customHeight="1" x14ac:dyDescent="0.25">
      <c r="B167" s="218"/>
      <c r="C167" s="12">
        <v>37</v>
      </c>
      <c r="D167" s="21" t="s">
        <v>48</v>
      </c>
      <c r="E167" s="12">
        <v>1101</v>
      </c>
      <c r="F167" s="9">
        <v>3.14</v>
      </c>
      <c r="G167" s="223"/>
      <c r="H167" s="15" t="s">
        <v>113</v>
      </c>
      <c r="I167" s="225"/>
      <c r="J167" s="226"/>
      <c r="K167" s="226"/>
      <c r="L167" s="227"/>
    </row>
    <row r="168" spans="2:12" ht="15" customHeight="1" x14ac:dyDescent="0.25">
      <c r="B168" s="218"/>
      <c r="C168" s="12"/>
      <c r="D168" s="21" t="s">
        <v>47</v>
      </c>
      <c r="E168" s="12">
        <v>1101</v>
      </c>
      <c r="F168" s="9">
        <v>3.14</v>
      </c>
      <c r="G168" s="223"/>
      <c r="H168" s="15"/>
      <c r="I168" s="225"/>
      <c r="J168" s="226"/>
      <c r="K168" s="226"/>
      <c r="L168" s="227"/>
    </row>
    <row r="169" spans="2:12" ht="15" customHeight="1" x14ac:dyDescent="0.25">
      <c r="B169" s="218"/>
      <c r="C169" s="12">
        <v>38</v>
      </c>
      <c r="D169" s="21" t="s">
        <v>46</v>
      </c>
      <c r="E169" s="12">
        <v>1101</v>
      </c>
      <c r="F169" s="9">
        <v>3.14</v>
      </c>
      <c r="G169" s="223"/>
      <c r="H169" s="15"/>
      <c r="I169" s="225"/>
      <c r="J169" s="226"/>
      <c r="K169" s="226"/>
      <c r="L169" s="227"/>
    </row>
    <row r="170" spans="2:12" ht="15" customHeight="1" x14ac:dyDescent="0.25">
      <c r="B170" s="218"/>
      <c r="C170" s="12">
        <v>39</v>
      </c>
      <c r="D170" s="21" t="s">
        <v>47</v>
      </c>
      <c r="E170" s="12">
        <v>4329</v>
      </c>
      <c r="F170" s="9">
        <v>3.14</v>
      </c>
      <c r="G170" s="223"/>
      <c r="H170" s="15"/>
      <c r="I170" s="225"/>
      <c r="J170" s="226"/>
      <c r="K170" s="226"/>
      <c r="L170" s="227"/>
    </row>
    <row r="171" spans="2:12" ht="15" customHeight="1" x14ac:dyDescent="0.25">
      <c r="B171" s="218"/>
      <c r="C171" s="12">
        <v>40</v>
      </c>
      <c r="D171" s="21" t="s">
        <v>46</v>
      </c>
      <c r="E171" s="12">
        <v>4129</v>
      </c>
      <c r="F171" s="9">
        <v>3.14</v>
      </c>
      <c r="G171" s="223"/>
      <c r="H171" s="15"/>
      <c r="I171" s="225"/>
      <c r="J171" s="226"/>
      <c r="K171" s="226"/>
      <c r="L171" s="227"/>
    </row>
    <row r="172" spans="2:12" ht="15" customHeight="1" x14ac:dyDescent="0.25">
      <c r="B172" s="218"/>
      <c r="C172" s="12">
        <v>46</v>
      </c>
      <c r="D172" s="21" t="s">
        <v>48</v>
      </c>
      <c r="E172" s="12">
        <v>1101</v>
      </c>
      <c r="F172" s="9">
        <v>3.14</v>
      </c>
      <c r="G172" s="223"/>
      <c r="H172" s="15"/>
      <c r="I172" s="225"/>
      <c r="J172" s="226"/>
      <c r="K172" s="226"/>
      <c r="L172" s="227"/>
    </row>
    <row r="173" spans="2:12" ht="15" customHeight="1" x14ac:dyDescent="0.25">
      <c r="B173" s="218"/>
      <c r="C173" s="12">
        <v>47</v>
      </c>
      <c r="D173" s="21" t="s">
        <v>46</v>
      </c>
      <c r="E173" s="12">
        <v>1101</v>
      </c>
      <c r="F173" s="9">
        <v>3.14</v>
      </c>
      <c r="G173" s="223"/>
      <c r="H173" s="15"/>
      <c r="I173" s="225"/>
      <c r="J173" s="226"/>
      <c r="K173" s="226"/>
      <c r="L173" s="227"/>
    </row>
    <row r="174" spans="2:12" ht="15" customHeight="1" x14ac:dyDescent="0.25">
      <c r="B174" s="218"/>
      <c r="C174" s="12">
        <v>49</v>
      </c>
      <c r="D174" s="21" t="s">
        <v>48</v>
      </c>
      <c r="E174" s="12">
        <v>4329</v>
      </c>
      <c r="F174" s="9">
        <v>3.14</v>
      </c>
      <c r="G174" s="223"/>
      <c r="H174" s="15"/>
      <c r="I174" s="225"/>
      <c r="J174" s="226"/>
      <c r="K174" s="226"/>
      <c r="L174" s="227"/>
    </row>
    <row r="175" spans="2:12" ht="15" customHeight="1" x14ac:dyDescent="0.25">
      <c r="B175" s="218"/>
      <c r="C175" s="12">
        <v>50</v>
      </c>
      <c r="D175" s="21" t="s">
        <v>46</v>
      </c>
      <c r="E175" s="12">
        <v>1101</v>
      </c>
      <c r="F175" s="9">
        <v>3.14</v>
      </c>
      <c r="G175" s="223"/>
      <c r="H175" s="15"/>
      <c r="I175" s="225"/>
      <c r="J175" s="226"/>
      <c r="K175" s="226"/>
      <c r="L175" s="227"/>
    </row>
    <row r="176" spans="2:12" ht="15" customHeight="1" x14ac:dyDescent="0.25">
      <c r="B176" s="218"/>
      <c r="C176" s="12">
        <v>51</v>
      </c>
      <c r="D176" s="21" t="s">
        <v>46</v>
      </c>
      <c r="E176" s="12">
        <v>4329</v>
      </c>
      <c r="F176" s="9">
        <v>3.14</v>
      </c>
      <c r="G176" s="223"/>
      <c r="H176" s="15"/>
      <c r="I176" s="225"/>
      <c r="J176" s="226"/>
      <c r="K176" s="226"/>
      <c r="L176" s="227"/>
    </row>
    <row r="177" spans="2:14" ht="15" customHeight="1" x14ac:dyDescent="0.25">
      <c r="B177" s="218"/>
      <c r="C177" s="12">
        <v>52</v>
      </c>
      <c r="D177" s="21" t="s">
        <v>47</v>
      </c>
      <c r="E177" s="12">
        <v>4129</v>
      </c>
      <c r="F177" s="9">
        <v>3.14</v>
      </c>
      <c r="G177" s="223"/>
      <c r="H177" s="15"/>
      <c r="I177" s="225"/>
      <c r="J177" s="226"/>
      <c r="K177" s="226"/>
      <c r="L177" s="227"/>
    </row>
    <row r="178" spans="2:14" ht="15" customHeight="1" x14ac:dyDescent="0.25">
      <c r="B178" s="218"/>
      <c r="C178" s="12"/>
      <c r="D178" s="21" t="s">
        <v>75</v>
      </c>
      <c r="E178" s="12">
        <v>4129</v>
      </c>
      <c r="F178" s="9">
        <v>3.14</v>
      </c>
      <c r="G178" s="223"/>
      <c r="H178" s="15"/>
      <c r="I178" s="225"/>
      <c r="J178" s="226"/>
      <c r="K178" s="226"/>
      <c r="L178" s="227"/>
    </row>
    <row r="179" spans="2:14" ht="15" customHeight="1" thickBot="1" x14ac:dyDescent="0.3">
      <c r="B179" s="275"/>
      <c r="C179" s="31">
        <v>53</v>
      </c>
      <c r="D179" s="32" t="s">
        <v>48</v>
      </c>
      <c r="E179" s="31">
        <v>1101</v>
      </c>
      <c r="F179" s="14">
        <v>3.14</v>
      </c>
      <c r="G179" s="224"/>
      <c r="H179" s="19"/>
      <c r="I179" s="228"/>
      <c r="J179" s="229"/>
      <c r="K179" s="229"/>
      <c r="L179" s="230"/>
    </row>
    <row r="180" spans="2:14" ht="15.75" customHeight="1" x14ac:dyDescent="0.25">
      <c r="B180" s="231" t="s">
        <v>0</v>
      </c>
      <c r="C180" s="142" t="s">
        <v>1</v>
      </c>
      <c r="D180" s="142" t="s">
        <v>2</v>
      </c>
      <c r="E180" s="142" t="s">
        <v>3</v>
      </c>
      <c r="F180" s="142" t="s">
        <v>4</v>
      </c>
      <c r="G180" s="142" t="s">
        <v>5</v>
      </c>
      <c r="H180" s="124" t="s">
        <v>6</v>
      </c>
      <c r="I180" s="124"/>
      <c r="J180" s="124"/>
      <c r="K180" s="124"/>
      <c r="L180" s="125"/>
      <c r="M180" s="3"/>
      <c r="N180" s="3"/>
    </row>
    <row r="181" spans="2:14" x14ac:dyDescent="0.25">
      <c r="B181" s="232"/>
      <c r="C181" s="143"/>
      <c r="D181" s="143"/>
      <c r="E181" s="143"/>
      <c r="F181" s="143"/>
      <c r="G181" s="143"/>
      <c r="H181" s="140"/>
      <c r="I181" s="140"/>
      <c r="J181" s="140"/>
      <c r="K181" s="140"/>
      <c r="L181" s="141"/>
      <c r="M181" s="3"/>
      <c r="N181" s="3"/>
    </row>
    <row r="182" spans="2:14" s="70" customFormat="1" ht="13.5" thickBot="1" x14ac:dyDescent="0.25">
      <c r="B182" s="66">
        <v>1</v>
      </c>
      <c r="C182" s="67">
        <v>2</v>
      </c>
      <c r="D182" s="67">
        <v>3</v>
      </c>
      <c r="E182" s="67">
        <v>4</v>
      </c>
      <c r="F182" s="67">
        <v>5</v>
      </c>
      <c r="G182" s="67">
        <v>6</v>
      </c>
      <c r="H182" s="118">
        <v>7</v>
      </c>
      <c r="I182" s="118"/>
      <c r="J182" s="118"/>
      <c r="K182" s="118"/>
      <c r="L182" s="68"/>
      <c r="M182" s="69"/>
      <c r="N182" s="69"/>
    </row>
    <row r="183" spans="2:14" x14ac:dyDescent="0.25">
      <c r="B183" s="217" t="s">
        <v>117</v>
      </c>
      <c r="C183" s="94">
        <v>54</v>
      </c>
      <c r="D183" s="20" t="s">
        <v>76</v>
      </c>
      <c r="E183" s="94">
        <v>4129</v>
      </c>
      <c r="F183" s="13">
        <v>3.14</v>
      </c>
      <c r="G183" s="144" t="s">
        <v>12</v>
      </c>
      <c r="H183" s="79"/>
      <c r="I183" s="214" t="s">
        <v>138</v>
      </c>
      <c r="J183" s="215"/>
      <c r="K183" s="215"/>
      <c r="L183" s="216"/>
    </row>
    <row r="184" spans="2:14" x14ac:dyDescent="0.25">
      <c r="B184" s="218"/>
      <c r="C184" s="93"/>
      <c r="D184" s="21" t="s">
        <v>100</v>
      </c>
      <c r="E184" s="93">
        <v>4129</v>
      </c>
      <c r="F184" s="9">
        <v>3.14</v>
      </c>
      <c r="G184" s="145"/>
      <c r="H184" s="74"/>
      <c r="I184" s="134"/>
      <c r="J184" s="135"/>
      <c r="K184" s="135"/>
      <c r="L184" s="171"/>
    </row>
    <row r="185" spans="2:14" x14ac:dyDescent="0.25">
      <c r="B185" s="218"/>
      <c r="C185" s="93">
        <v>55</v>
      </c>
      <c r="D185" s="21" t="s">
        <v>46</v>
      </c>
      <c r="E185" s="93">
        <v>4329</v>
      </c>
      <c r="F185" s="9">
        <v>3.14</v>
      </c>
      <c r="G185" s="145"/>
      <c r="H185" s="74"/>
      <c r="I185" s="134"/>
      <c r="J185" s="135"/>
      <c r="K185" s="135"/>
      <c r="L185" s="171"/>
    </row>
    <row r="186" spans="2:14" x14ac:dyDescent="0.25">
      <c r="B186" s="218"/>
      <c r="C186" s="93"/>
      <c r="D186" s="21" t="s">
        <v>48</v>
      </c>
      <c r="E186" s="93">
        <v>4329</v>
      </c>
      <c r="F186" s="9">
        <v>3.14</v>
      </c>
      <c r="G186" s="145"/>
      <c r="H186" s="74"/>
      <c r="I186" s="134"/>
      <c r="J186" s="135"/>
      <c r="K186" s="135"/>
      <c r="L186" s="171"/>
    </row>
    <row r="187" spans="2:14" x14ac:dyDescent="0.25">
      <c r="B187" s="218"/>
      <c r="C187" s="93">
        <v>56</v>
      </c>
      <c r="D187" s="21" t="s">
        <v>46</v>
      </c>
      <c r="E187" s="93">
        <v>4129</v>
      </c>
      <c r="F187" s="9">
        <v>3.14</v>
      </c>
      <c r="G187" s="145"/>
      <c r="H187" s="74"/>
      <c r="I187" s="134"/>
      <c r="J187" s="135"/>
      <c r="K187" s="135"/>
      <c r="L187" s="171"/>
    </row>
    <row r="188" spans="2:14" x14ac:dyDescent="0.25">
      <c r="B188" s="218"/>
      <c r="C188" s="93"/>
      <c r="D188" s="21" t="s">
        <v>48</v>
      </c>
      <c r="E188" s="93">
        <v>4129</v>
      </c>
      <c r="F188" s="9">
        <v>3.14</v>
      </c>
      <c r="G188" s="145"/>
      <c r="H188" s="74"/>
      <c r="I188" s="134"/>
      <c r="J188" s="135"/>
      <c r="K188" s="135"/>
      <c r="L188" s="171"/>
    </row>
    <row r="189" spans="2:14" x14ac:dyDescent="0.25">
      <c r="B189" s="218"/>
      <c r="C189" s="93"/>
      <c r="D189" s="21" t="s">
        <v>47</v>
      </c>
      <c r="E189" s="93">
        <v>4129</v>
      </c>
      <c r="F189" s="9">
        <v>3.14</v>
      </c>
      <c r="G189" s="145"/>
      <c r="H189" s="74"/>
      <c r="I189" s="134"/>
      <c r="J189" s="135"/>
      <c r="K189" s="135"/>
      <c r="L189" s="171"/>
    </row>
    <row r="190" spans="2:14" x14ac:dyDescent="0.25">
      <c r="B190" s="218"/>
      <c r="C190" s="93" t="s">
        <v>119</v>
      </c>
      <c r="D190" s="21" t="s">
        <v>48</v>
      </c>
      <c r="E190" s="93">
        <v>4129</v>
      </c>
      <c r="F190" s="9">
        <v>3.14</v>
      </c>
      <c r="G190" s="145"/>
      <c r="H190" s="74"/>
      <c r="I190" s="134"/>
      <c r="J190" s="135"/>
      <c r="K190" s="135"/>
      <c r="L190" s="171"/>
    </row>
    <row r="191" spans="2:14" x14ac:dyDescent="0.25">
      <c r="B191" s="218"/>
      <c r="C191" s="93">
        <v>61</v>
      </c>
      <c r="D191" s="21" t="s">
        <v>46</v>
      </c>
      <c r="E191" s="93">
        <v>4329</v>
      </c>
      <c r="F191" s="9">
        <v>3.14</v>
      </c>
      <c r="G191" s="145"/>
      <c r="H191" s="74"/>
      <c r="I191" s="134"/>
      <c r="J191" s="135"/>
      <c r="K191" s="135"/>
      <c r="L191" s="171"/>
    </row>
    <row r="192" spans="2:14" x14ac:dyDescent="0.25">
      <c r="B192" s="218"/>
      <c r="C192" s="93">
        <v>63</v>
      </c>
      <c r="D192" s="21" t="s">
        <v>46</v>
      </c>
      <c r="E192" s="93">
        <v>4129</v>
      </c>
      <c r="F192" s="9">
        <v>3.14</v>
      </c>
      <c r="G192" s="145"/>
      <c r="H192" s="74"/>
      <c r="I192" s="134"/>
      <c r="J192" s="135"/>
      <c r="K192" s="135"/>
      <c r="L192" s="171"/>
    </row>
    <row r="193" spans="2:12" x14ac:dyDescent="0.25">
      <c r="B193" s="218"/>
      <c r="C193" s="93">
        <v>69</v>
      </c>
      <c r="D193" s="21" t="s">
        <v>46</v>
      </c>
      <c r="E193" s="93">
        <v>2101</v>
      </c>
      <c r="F193" s="9">
        <v>3.14</v>
      </c>
      <c r="G193" s="145"/>
      <c r="H193" s="74"/>
      <c r="I193" s="134"/>
      <c r="J193" s="135"/>
      <c r="K193" s="135"/>
      <c r="L193" s="171"/>
    </row>
    <row r="194" spans="2:12" x14ac:dyDescent="0.25">
      <c r="B194" s="218"/>
      <c r="C194" s="93">
        <v>73</v>
      </c>
      <c r="D194" s="21" t="s">
        <v>46</v>
      </c>
      <c r="E194" s="93">
        <v>4329</v>
      </c>
      <c r="F194" s="9">
        <v>3.14</v>
      </c>
      <c r="G194" s="145"/>
      <c r="H194" s="74"/>
      <c r="I194" s="134"/>
      <c r="J194" s="135"/>
      <c r="K194" s="135"/>
      <c r="L194" s="171"/>
    </row>
    <row r="195" spans="2:12" x14ac:dyDescent="0.25">
      <c r="B195" s="218"/>
      <c r="C195" s="93">
        <v>83</v>
      </c>
      <c r="D195" s="21" t="s">
        <v>48</v>
      </c>
      <c r="E195" s="93">
        <v>4329</v>
      </c>
      <c r="F195" s="9">
        <v>3.14</v>
      </c>
      <c r="G195" s="145"/>
      <c r="H195" s="74"/>
      <c r="I195" s="134"/>
      <c r="J195" s="135"/>
      <c r="K195" s="135"/>
      <c r="L195" s="171"/>
    </row>
    <row r="196" spans="2:12" x14ac:dyDescent="0.25">
      <c r="B196" s="218"/>
      <c r="C196" s="93">
        <v>85</v>
      </c>
      <c r="D196" s="21" t="s">
        <v>48</v>
      </c>
      <c r="E196" s="93">
        <v>3201</v>
      </c>
      <c r="F196" s="9">
        <v>3.14</v>
      </c>
      <c r="G196" s="145"/>
      <c r="H196" s="74"/>
      <c r="I196" s="134"/>
      <c r="J196" s="135"/>
      <c r="K196" s="135"/>
      <c r="L196" s="171"/>
    </row>
    <row r="197" spans="2:12" x14ac:dyDescent="0.25">
      <c r="B197" s="218"/>
      <c r="C197" s="93">
        <v>86</v>
      </c>
      <c r="D197" s="21" t="s">
        <v>48</v>
      </c>
      <c r="E197" s="93">
        <v>3501</v>
      </c>
      <c r="F197" s="9">
        <v>3.14</v>
      </c>
      <c r="G197" s="145"/>
      <c r="H197" s="74"/>
      <c r="I197" s="134"/>
      <c r="J197" s="135"/>
      <c r="K197" s="135"/>
      <c r="L197" s="171"/>
    </row>
    <row r="198" spans="2:12" x14ac:dyDescent="0.25">
      <c r="B198" s="218"/>
      <c r="C198" s="93">
        <v>87</v>
      </c>
      <c r="D198" s="21" t="s">
        <v>75</v>
      </c>
      <c r="E198" s="93">
        <v>4329</v>
      </c>
      <c r="F198" s="9">
        <v>3.14</v>
      </c>
      <c r="G198" s="145"/>
      <c r="H198" s="41"/>
      <c r="I198" s="134"/>
      <c r="J198" s="135"/>
      <c r="K198" s="135"/>
      <c r="L198" s="171"/>
    </row>
    <row r="199" spans="2:12" ht="16.5" thickBot="1" x14ac:dyDescent="0.3">
      <c r="B199" s="219"/>
      <c r="C199" s="196" t="s">
        <v>139</v>
      </c>
      <c r="D199" s="196"/>
      <c r="E199" s="196"/>
      <c r="F199" s="111">
        <f>F139+F140+F141+F142+F143+F147+F148+F149+F150+F151+F152+F153+F154+F155+F156+F157+F158+F159+F160+F161+F162+F163+F164+F165+F166+F167+F168+F169+F170+F171+F172+F173+F174+F175+F176+F177+F178+F179+F183+F184+F185+F186+F187+F188+F189+F190+F191+F192+F193+F194+F195+F196+F197+F198</f>
        <v>169.55999999999983</v>
      </c>
      <c r="G199" s="199"/>
      <c r="H199" s="199"/>
      <c r="I199" s="199"/>
      <c r="J199" s="199"/>
      <c r="K199" s="199"/>
      <c r="L199" s="220"/>
    </row>
    <row r="200" spans="2:12" ht="15" customHeight="1" x14ac:dyDescent="0.25">
      <c r="B200" s="258" t="s">
        <v>140</v>
      </c>
      <c r="C200" s="92">
        <v>30</v>
      </c>
      <c r="D200" s="71"/>
      <c r="E200" s="92"/>
      <c r="F200" s="18">
        <v>3.14</v>
      </c>
      <c r="G200" s="193" t="s">
        <v>12</v>
      </c>
      <c r="H200" s="18" t="s">
        <v>141</v>
      </c>
      <c r="I200" s="134" t="s">
        <v>138</v>
      </c>
      <c r="J200" s="135"/>
      <c r="K200" s="135"/>
      <c r="L200" s="171"/>
    </row>
    <row r="201" spans="2:12" ht="15" customHeight="1" x14ac:dyDescent="0.25">
      <c r="B201" s="258"/>
      <c r="C201" s="73">
        <v>42</v>
      </c>
      <c r="D201" s="21"/>
      <c r="E201" s="73"/>
      <c r="F201" s="9">
        <v>3.14</v>
      </c>
      <c r="G201" s="193"/>
      <c r="H201" s="9" t="s">
        <v>142</v>
      </c>
      <c r="I201" s="134"/>
      <c r="J201" s="135"/>
      <c r="K201" s="135"/>
      <c r="L201" s="171"/>
    </row>
    <row r="202" spans="2:12" ht="15" customHeight="1" x14ac:dyDescent="0.25">
      <c r="B202" s="258"/>
      <c r="C202" s="73">
        <v>89</v>
      </c>
      <c r="D202" s="21" t="s">
        <v>46</v>
      </c>
      <c r="E202" s="73">
        <v>4239</v>
      </c>
      <c r="F202" s="9">
        <v>3.14</v>
      </c>
      <c r="G202" s="193"/>
      <c r="H202" s="9"/>
      <c r="I202" s="134"/>
      <c r="J202" s="135"/>
      <c r="K202" s="135"/>
      <c r="L202" s="171"/>
    </row>
    <row r="203" spans="2:12" ht="15" customHeight="1" x14ac:dyDescent="0.25">
      <c r="B203" s="258"/>
      <c r="C203" s="73"/>
      <c r="D203" s="21" t="s">
        <v>48</v>
      </c>
      <c r="E203" s="73">
        <v>4329</v>
      </c>
      <c r="F203" s="9">
        <v>3.14</v>
      </c>
      <c r="G203" s="193"/>
      <c r="H203" s="9" t="s">
        <v>143</v>
      </c>
      <c r="I203" s="134"/>
      <c r="J203" s="135"/>
      <c r="K203" s="135"/>
      <c r="L203" s="171"/>
    </row>
    <row r="204" spans="2:12" ht="15" customHeight="1" x14ac:dyDescent="0.25">
      <c r="B204" s="258"/>
      <c r="C204" s="73">
        <v>90</v>
      </c>
      <c r="D204" s="21" t="s">
        <v>48</v>
      </c>
      <c r="E204" s="73">
        <v>3905</v>
      </c>
      <c r="F204" s="9">
        <v>3.14</v>
      </c>
      <c r="G204" s="193"/>
      <c r="H204" s="9" t="s">
        <v>144</v>
      </c>
      <c r="I204" s="134"/>
      <c r="J204" s="135"/>
      <c r="K204" s="135"/>
      <c r="L204" s="171"/>
    </row>
    <row r="205" spans="2:12" ht="15" customHeight="1" x14ac:dyDescent="0.25">
      <c r="B205" s="258"/>
      <c r="C205" s="73">
        <v>92</v>
      </c>
      <c r="D205" s="21" t="s">
        <v>48</v>
      </c>
      <c r="E205" s="73">
        <v>3905</v>
      </c>
      <c r="F205" s="9">
        <v>3.14</v>
      </c>
      <c r="G205" s="193"/>
      <c r="H205" s="9"/>
      <c r="I205" s="134"/>
      <c r="J205" s="135"/>
      <c r="K205" s="135"/>
      <c r="L205" s="171"/>
    </row>
    <row r="206" spans="2:12" ht="15" customHeight="1" x14ac:dyDescent="0.25">
      <c r="B206" s="258"/>
      <c r="C206" s="73"/>
      <c r="D206" s="21" t="s">
        <v>47</v>
      </c>
      <c r="E206" s="73">
        <v>4329</v>
      </c>
      <c r="F206" s="9">
        <v>3.14</v>
      </c>
      <c r="G206" s="193"/>
      <c r="H206" s="9"/>
      <c r="I206" s="134"/>
      <c r="J206" s="135"/>
      <c r="K206" s="135"/>
      <c r="L206" s="171"/>
    </row>
    <row r="207" spans="2:12" ht="15" customHeight="1" x14ac:dyDescent="0.25">
      <c r="B207" s="258"/>
      <c r="C207" s="73">
        <v>93</v>
      </c>
      <c r="D207" s="21" t="s">
        <v>76</v>
      </c>
      <c r="E207" s="73">
        <v>4329</v>
      </c>
      <c r="F207" s="9">
        <v>3.14</v>
      </c>
      <c r="G207" s="193"/>
      <c r="H207" s="9" t="s">
        <v>145</v>
      </c>
      <c r="I207" s="134"/>
      <c r="J207" s="135"/>
      <c r="K207" s="135"/>
      <c r="L207" s="171"/>
    </row>
    <row r="208" spans="2:12" ht="15" customHeight="1" x14ac:dyDescent="0.25">
      <c r="B208" s="258"/>
      <c r="C208" s="73">
        <v>95</v>
      </c>
      <c r="D208" s="21" t="s">
        <v>46</v>
      </c>
      <c r="E208" s="73">
        <v>3501</v>
      </c>
      <c r="F208" s="9">
        <v>3.14</v>
      </c>
      <c r="G208" s="193"/>
      <c r="H208" s="9"/>
      <c r="I208" s="134"/>
      <c r="J208" s="135"/>
      <c r="K208" s="135"/>
      <c r="L208" s="171"/>
    </row>
    <row r="209" spans="2:14" ht="15" customHeight="1" x14ac:dyDescent="0.25">
      <c r="B209" s="258"/>
      <c r="C209" s="73">
        <v>96</v>
      </c>
      <c r="D209" s="21" t="s">
        <v>75</v>
      </c>
      <c r="E209" s="73">
        <v>4230</v>
      </c>
      <c r="F209" s="9">
        <v>3.14</v>
      </c>
      <c r="G209" s="193"/>
      <c r="H209" s="9"/>
      <c r="I209" s="134"/>
      <c r="J209" s="135"/>
      <c r="K209" s="135"/>
      <c r="L209" s="171"/>
    </row>
    <row r="210" spans="2:14" ht="15" customHeight="1" x14ac:dyDescent="0.25">
      <c r="B210" s="258"/>
      <c r="C210" s="73">
        <v>97</v>
      </c>
      <c r="D210" s="21" t="s">
        <v>46</v>
      </c>
      <c r="E210" s="73">
        <v>4329</v>
      </c>
      <c r="F210" s="9">
        <v>3.14</v>
      </c>
      <c r="G210" s="193"/>
      <c r="H210" s="9"/>
      <c r="I210" s="134"/>
      <c r="J210" s="135"/>
      <c r="K210" s="135"/>
      <c r="L210" s="171"/>
    </row>
    <row r="211" spans="2:14" ht="15" customHeight="1" x14ac:dyDescent="0.25">
      <c r="B211" s="258"/>
      <c r="C211" s="73">
        <v>98</v>
      </c>
      <c r="D211" s="21" t="s">
        <v>46</v>
      </c>
      <c r="E211" s="73">
        <v>1414</v>
      </c>
      <c r="F211" s="9">
        <v>3.14</v>
      </c>
      <c r="G211" s="193"/>
      <c r="H211" s="9" t="s">
        <v>146</v>
      </c>
      <c r="I211" s="134"/>
      <c r="J211" s="135"/>
      <c r="K211" s="135"/>
      <c r="L211" s="171"/>
    </row>
    <row r="212" spans="2:14" ht="15" customHeight="1" x14ac:dyDescent="0.25">
      <c r="B212" s="258"/>
      <c r="C212" s="73"/>
      <c r="D212" s="21" t="s">
        <v>48</v>
      </c>
      <c r="E212" s="73">
        <v>3501</v>
      </c>
      <c r="F212" s="9">
        <v>3.14</v>
      </c>
      <c r="G212" s="193"/>
      <c r="H212" s="9"/>
      <c r="I212" s="134"/>
      <c r="J212" s="135"/>
      <c r="K212" s="135"/>
      <c r="L212" s="171"/>
    </row>
    <row r="213" spans="2:14" ht="15" customHeight="1" x14ac:dyDescent="0.25">
      <c r="B213" s="258"/>
      <c r="C213" s="73"/>
      <c r="D213" s="21" t="s">
        <v>47</v>
      </c>
      <c r="E213" s="73">
        <v>1414</v>
      </c>
      <c r="F213" s="9">
        <v>3.14</v>
      </c>
      <c r="G213" s="193"/>
      <c r="H213" s="9" t="s">
        <v>147</v>
      </c>
      <c r="I213" s="134"/>
      <c r="J213" s="135"/>
      <c r="K213" s="135"/>
      <c r="L213" s="171"/>
    </row>
    <row r="214" spans="2:14" ht="15" customHeight="1" x14ac:dyDescent="0.25">
      <c r="B214" s="258"/>
      <c r="C214" s="73">
        <v>100</v>
      </c>
      <c r="D214" s="21" t="s">
        <v>48</v>
      </c>
      <c r="E214" s="73">
        <v>3501</v>
      </c>
      <c r="F214" s="9">
        <v>3.14</v>
      </c>
      <c r="G214" s="193"/>
      <c r="H214" s="9" t="s">
        <v>148</v>
      </c>
      <c r="I214" s="134"/>
      <c r="J214" s="135"/>
      <c r="K214" s="135"/>
      <c r="L214" s="171"/>
    </row>
    <row r="215" spans="2:14" ht="16.5" thickBot="1" x14ac:dyDescent="0.3">
      <c r="B215" s="266"/>
      <c r="C215" s="78"/>
      <c r="D215" s="32" t="s">
        <v>47</v>
      </c>
      <c r="E215" s="78">
        <v>1101</v>
      </c>
      <c r="F215" s="14">
        <v>3.14</v>
      </c>
      <c r="G215" s="194"/>
      <c r="H215" s="14" t="s">
        <v>149</v>
      </c>
      <c r="I215" s="172"/>
      <c r="J215" s="173"/>
      <c r="K215" s="173"/>
      <c r="L215" s="174"/>
    </row>
    <row r="216" spans="2:14" ht="15.75" customHeight="1" x14ac:dyDescent="0.25">
      <c r="B216" s="156" t="s">
        <v>0</v>
      </c>
      <c r="C216" s="124" t="s">
        <v>1</v>
      </c>
      <c r="D216" s="237" t="s">
        <v>2</v>
      </c>
      <c r="E216" s="124" t="s">
        <v>3</v>
      </c>
      <c r="F216" s="124" t="s">
        <v>4</v>
      </c>
      <c r="G216" s="124" t="s">
        <v>5</v>
      </c>
      <c r="H216" s="124" t="s">
        <v>6</v>
      </c>
      <c r="I216" s="124"/>
      <c r="J216" s="124"/>
      <c r="K216" s="124"/>
      <c r="L216" s="125"/>
      <c r="M216" s="3"/>
      <c r="N216" s="3"/>
    </row>
    <row r="217" spans="2:14" x14ac:dyDescent="0.25">
      <c r="B217" s="157"/>
      <c r="C217" s="126"/>
      <c r="D217" s="238"/>
      <c r="E217" s="126"/>
      <c r="F217" s="126"/>
      <c r="G217" s="126"/>
      <c r="H217" s="126"/>
      <c r="I217" s="126"/>
      <c r="J217" s="126"/>
      <c r="K217" s="126"/>
      <c r="L217" s="127"/>
      <c r="M217" s="3"/>
      <c r="N217" s="3"/>
    </row>
    <row r="218" spans="2:14" s="70" customFormat="1" ht="13.5" thickBot="1" x14ac:dyDescent="0.25">
      <c r="B218" s="66">
        <v>1</v>
      </c>
      <c r="C218" s="67">
        <v>2</v>
      </c>
      <c r="D218" s="67">
        <v>3</v>
      </c>
      <c r="E218" s="67">
        <v>4</v>
      </c>
      <c r="F218" s="67">
        <v>5</v>
      </c>
      <c r="G218" s="67">
        <v>6</v>
      </c>
      <c r="H218" s="118">
        <v>7</v>
      </c>
      <c r="I218" s="118"/>
      <c r="J218" s="118"/>
      <c r="K218" s="118"/>
      <c r="L218" s="68"/>
      <c r="M218" s="69"/>
      <c r="N218" s="69"/>
    </row>
    <row r="219" spans="2:14" x14ac:dyDescent="0.25">
      <c r="B219" s="252" t="s">
        <v>140</v>
      </c>
      <c r="C219" s="77">
        <v>100</v>
      </c>
      <c r="D219" s="20" t="s">
        <v>75</v>
      </c>
      <c r="E219" s="13">
        <v>1101</v>
      </c>
      <c r="F219" s="30">
        <v>4</v>
      </c>
      <c r="G219" s="77" t="s">
        <v>78</v>
      </c>
      <c r="H219" s="13"/>
      <c r="I219" s="234" t="s">
        <v>168</v>
      </c>
      <c r="J219" s="235"/>
      <c r="K219" s="235"/>
      <c r="L219" s="236"/>
    </row>
    <row r="220" spans="2:14" x14ac:dyDescent="0.25">
      <c r="B220" s="258"/>
      <c r="C220" s="73">
        <v>101</v>
      </c>
      <c r="D220" s="21" t="s">
        <v>47</v>
      </c>
      <c r="E220" s="73">
        <v>4329</v>
      </c>
      <c r="F220" s="29">
        <v>3.14</v>
      </c>
      <c r="G220" s="192" t="s">
        <v>12</v>
      </c>
      <c r="H220" s="9"/>
      <c r="I220" s="175" t="s">
        <v>169</v>
      </c>
      <c r="J220" s="176"/>
      <c r="K220" s="176"/>
      <c r="L220" s="177"/>
    </row>
    <row r="221" spans="2:14" x14ac:dyDescent="0.25">
      <c r="B221" s="258"/>
      <c r="C221" s="73">
        <v>103</v>
      </c>
      <c r="D221" s="21" t="s">
        <v>136</v>
      </c>
      <c r="E221" s="73">
        <v>4930</v>
      </c>
      <c r="F221" s="29">
        <v>3.14</v>
      </c>
      <c r="G221" s="193"/>
      <c r="H221" s="9"/>
      <c r="I221" s="178"/>
      <c r="J221" s="179"/>
      <c r="K221" s="179"/>
      <c r="L221" s="180"/>
    </row>
    <row r="222" spans="2:14" x14ac:dyDescent="0.25">
      <c r="B222" s="258"/>
      <c r="C222" s="73">
        <v>104</v>
      </c>
      <c r="D222" s="21" t="s">
        <v>47</v>
      </c>
      <c r="E222" s="73">
        <v>3501</v>
      </c>
      <c r="F222" s="29">
        <v>3.14</v>
      </c>
      <c r="G222" s="193"/>
      <c r="H222" s="9" t="s">
        <v>150</v>
      </c>
      <c r="I222" s="178"/>
      <c r="J222" s="179"/>
      <c r="K222" s="179"/>
      <c r="L222" s="180"/>
    </row>
    <row r="223" spans="2:14" x14ac:dyDescent="0.25">
      <c r="B223" s="258"/>
      <c r="C223" s="73"/>
      <c r="D223" s="21" t="s">
        <v>75</v>
      </c>
      <c r="E223" s="73">
        <v>4329</v>
      </c>
      <c r="F223" s="29">
        <v>3.14</v>
      </c>
      <c r="G223" s="131"/>
      <c r="H223" s="9" t="s">
        <v>151</v>
      </c>
      <c r="I223" s="181"/>
      <c r="J223" s="182"/>
      <c r="K223" s="182"/>
      <c r="L223" s="183"/>
    </row>
    <row r="224" spans="2:14" x14ac:dyDescent="0.25">
      <c r="B224" s="258"/>
      <c r="C224" s="73"/>
      <c r="D224" s="21" t="s">
        <v>99</v>
      </c>
      <c r="E224" s="73">
        <v>3501</v>
      </c>
      <c r="F224" s="29">
        <v>3.2</v>
      </c>
      <c r="G224" s="73" t="s">
        <v>78</v>
      </c>
      <c r="H224" s="9" t="s">
        <v>113</v>
      </c>
      <c r="I224" s="240" t="s">
        <v>168</v>
      </c>
      <c r="J224" s="241"/>
      <c r="K224" s="241"/>
      <c r="L224" s="242"/>
    </row>
    <row r="225" spans="2:12" ht="15.75" customHeight="1" x14ac:dyDescent="0.25">
      <c r="B225" s="258"/>
      <c r="C225" s="73">
        <v>106</v>
      </c>
      <c r="D225" s="21" t="s">
        <v>46</v>
      </c>
      <c r="E225" s="73">
        <v>3201</v>
      </c>
      <c r="F225" s="29">
        <v>3.14</v>
      </c>
      <c r="G225" s="192" t="s">
        <v>12</v>
      </c>
      <c r="H225" s="9"/>
      <c r="I225" s="175" t="s">
        <v>79</v>
      </c>
      <c r="J225" s="176"/>
      <c r="K225" s="176"/>
      <c r="L225" s="177"/>
    </row>
    <row r="226" spans="2:12" x14ac:dyDescent="0.25">
      <c r="B226" s="258"/>
      <c r="C226" s="73">
        <v>107</v>
      </c>
      <c r="D226" s="21" t="s">
        <v>46</v>
      </c>
      <c r="E226" s="73">
        <v>1101</v>
      </c>
      <c r="F226" s="29">
        <v>3.14</v>
      </c>
      <c r="G226" s="193"/>
      <c r="H226" s="9"/>
      <c r="I226" s="178"/>
      <c r="J226" s="179"/>
      <c r="K226" s="179"/>
      <c r="L226" s="180"/>
    </row>
    <row r="227" spans="2:12" x14ac:dyDescent="0.25">
      <c r="B227" s="258"/>
      <c r="C227" s="73"/>
      <c r="D227" s="21" t="s">
        <v>48</v>
      </c>
      <c r="E227" s="73">
        <v>1101</v>
      </c>
      <c r="F227" s="29">
        <v>3.14</v>
      </c>
      <c r="G227" s="193"/>
      <c r="H227" s="9"/>
      <c r="I227" s="178"/>
      <c r="J227" s="179"/>
      <c r="K227" s="179"/>
      <c r="L227" s="180"/>
    </row>
    <row r="228" spans="2:12" x14ac:dyDescent="0.25">
      <c r="B228" s="258"/>
      <c r="C228" s="73">
        <v>109</v>
      </c>
      <c r="D228" s="21" t="s">
        <v>100</v>
      </c>
      <c r="E228" s="73">
        <v>4129</v>
      </c>
      <c r="F228" s="29">
        <v>3.14</v>
      </c>
      <c r="G228" s="193"/>
      <c r="H228" s="9"/>
      <c r="I228" s="178"/>
      <c r="J228" s="179"/>
      <c r="K228" s="179"/>
      <c r="L228" s="180"/>
    </row>
    <row r="229" spans="2:12" x14ac:dyDescent="0.25">
      <c r="B229" s="258"/>
      <c r="C229" s="73">
        <v>110</v>
      </c>
      <c r="D229" s="21" t="s">
        <v>46</v>
      </c>
      <c r="E229" s="73">
        <v>1101</v>
      </c>
      <c r="F229" s="29">
        <v>3.14</v>
      </c>
      <c r="G229" s="193"/>
      <c r="H229" s="9"/>
      <c r="I229" s="178"/>
      <c r="J229" s="179"/>
      <c r="K229" s="179"/>
      <c r="L229" s="180"/>
    </row>
    <row r="230" spans="2:12" x14ac:dyDescent="0.25">
      <c r="B230" s="258"/>
      <c r="C230" s="73"/>
      <c r="D230" s="21" t="s">
        <v>48</v>
      </c>
      <c r="E230" s="73">
        <v>1101</v>
      </c>
      <c r="F230" s="29">
        <v>3.14</v>
      </c>
      <c r="G230" s="193"/>
      <c r="H230" s="9"/>
      <c r="I230" s="178"/>
      <c r="J230" s="179"/>
      <c r="K230" s="179"/>
      <c r="L230" s="180"/>
    </row>
    <row r="231" spans="2:12" x14ac:dyDescent="0.25">
      <c r="B231" s="258"/>
      <c r="C231" s="73"/>
      <c r="D231" s="21" t="s">
        <v>47</v>
      </c>
      <c r="E231" s="73">
        <v>1101</v>
      </c>
      <c r="F231" s="29">
        <v>3.14</v>
      </c>
      <c r="G231" s="193"/>
      <c r="H231" s="9"/>
      <c r="I231" s="178"/>
      <c r="J231" s="179"/>
      <c r="K231" s="179"/>
      <c r="L231" s="180"/>
    </row>
    <row r="232" spans="2:12" x14ac:dyDescent="0.25">
      <c r="B232" s="258"/>
      <c r="C232" s="73"/>
      <c r="D232" s="21" t="s">
        <v>75</v>
      </c>
      <c r="E232" s="73">
        <v>1101</v>
      </c>
      <c r="F232" s="29">
        <v>3.14</v>
      </c>
      <c r="G232" s="193"/>
      <c r="H232" s="9"/>
      <c r="I232" s="178"/>
      <c r="J232" s="179"/>
      <c r="K232" s="179"/>
      <c r="L232" s="180"/>
    </row>
    <row r="233" spans="2:12" x14ac:dyDescent="0.25">
      <c r="B233" s="258"/>
      <c r="C233" s="73"/>
      <c r="D233" s="21" t="s">
        <v>76</v>
      </c>
      <c r="E233" s="73">
        <v>3111</v>
      </c>
      <c r="F233" s="29">
        <v>3.14</v>
      </c>
      <c r="G233" s="193"/>
      <c r="H233" s="9"/>
      <c r="I233" s="178"/>
      <c r="J233" s="179"/>
      <c r="K233" s="179"/>
      <c r="L233" s="180"/>
    </row>
    <row r="234" spans="2:12" x14ac:dyDescent="0.25">
      <c r="B234" s="258"/>
      <c r="C234" s="73"/>
      <c r="D234" s="21" t="s">
        <v>136</v>
      </c>
      <c r="E234" s="73">
        <v>3501</v>
      </c>
      <c r="F234" s="29">
        <v>3.14</v>
      </c>
      <c r="G234" s="193"/>
      <c r="H234" s="9" t="s">
        <v>91</v>
      </c>
      <c r="I234" s="178"/>
      <c r="J234" s="179"/>
      <c r="K234" s="179"/>
      <c r="L234" s="180"/>
    </row>
    <row r="235" spans="2:12" x14ac:dyDescent="0.25">
      <c r="B235" s="258"/>
      <c r="C235" s="73">
        <v>111</v>
      </c>
      <c r="D235" s="21" t="s">
        <v>46</v>
      </c>
      <c r="E235" s="73">
        <v>1101</v>
      </c>
      <c r="F235" s="29">
        <v>3.14</v>
      </c>
      <c r="G235" s="193"/>
      <c r="H235" s="9"/>
      <c r="I235" s="178"/>
      <c r="J235" s="179"/>
      <c r="K235" s="179"/>
      <c r="L235" s="180"/>
    </row>
    <row r="236" spans="2:12" x14ac:dyDescent="0.25">
      <c r="B236" s="258"/>
      <c r="C236" s="73">
        <v>116</v>
      </c>
      <c r="D236" s="21" t="s">
        <v>46</v>
      </c>
      <c r="E236" s="73">
        <v>1101</v>
      </c>
      <c r="F236" s="29">
        <v>3.14</v>
      </c>
      <c r="G236" s="193"/>
      <c r="H236" s="9"/>
      <c r="I236" s="178"/>
      <c r="J236" s="179"/>
      <c r="K236" s="179"/>
      <c r="L236" s="180"/>
    </row>
    <row r="237" spans="2:12" x14ac:dyDescent="0.25">
      <c r="B237" s="258"/>
      <c r="C237" s="73"/>
      <c r="D237" s="21" t="s">
        <v>115</v>
      </c>
      <c r="E237" s="73">
        <v>3111</v>
      </c>
      <c r="F237" s="29">
        <v>3.14</v>
      </c>
      <c r="G237" s="193"/>
      <c r="H237" s="9" t="s">
        <v>152</v>
      </c>
      <c r="I237" s="178"/>
      <c r="J237" s="179"/>
      <c r="K237" s="179"/>
      <c r="L237" s="180"/>
    </row>
    <row r="238" spans="2:12" ht="16.5" customHeight="1" x14ac:dyDescent="0.25">
      <c r="B238" s="258"/>
      <c r="C238" s="73">
        <v>117</v>
      </c>
      <c r="D238" s="21" t="s">
        <v>46</v>
      </c>
      <c r="E238" s="73">
        <v>1101</v>
      </c>
      <c r="F238" s="29">
        <v>3.14</v>
      </c>
      <c r="G238" s="193"/>
      <c r="H238" s="9" t="s">
        <v>153</v>
      </c>
      <c r="I238" s="178"/>
      <c r="J238" s="179"/>
      <c r="K238" s="179"/>
      <c r="L238" s="180"/>
    </row>
    <row r="239" spans="2:12" ht="16.5" customHeight="1" x14ac:dyDescent="0.25">
      <c r="B239" s="258"/>
      <c r="C239" s="73"/>
      <c r="D239" s="21" t="s">
        <v>48</v>
      </c>
      <c r="E239" s="73">
        <v>1101</v>
      </c>
      <c r="F239" s="29">
        <v>3.14</v>
      </c>
      <c r="G239" s="193"/>
      <c r="H239" s="9"/>
      <c r="I239" s="178"/>
      <c r="J239" s="179"/>
      <c r="K239" s="179"/>
      <c r="L239" s="180"/>
    </row>
    <row r="240" spans="2:12" ht="16.5" customHeight="1" x14ac:dyDescent="0.25">
      <c r="B240" s="258"/>
      <c r="C240" s="73"/>
      <c r="D240" s="21" t="s">
        <v>47</v>
      </c>
      <c r="E240" s="73">
        <v>1101</v>
      </c>
      <c r="F240" s="29">
        <v>3.14</v>
      </c>
      <c r="G240" s="131"/>
      <c r="H240" s="9" t="s">
        <v>154</v>
      </c>
      <c r="I240" s="181"/>
      <c r="J240" s="182"/>
      <c r="K240" s="182"/>
      <c r="L240" s="183"/>
    </row>
    <row r="241" spans="2:14" ht="16.5" customHeight="1" x14ac:dyDescent="0.25">
      <c r="B241" s="258"/>
      <c r="C241" s="73">
        <v>118</v>
      </c>
      <c r="D241" s="21" t="s">
        <v>47</v>
      </c>
      <c r="E241" s="73">
        <v>3201</v>
      </c>
      <c r="F241" s="29">
        <v>3.16</v>
      </c>
      <c r="G241" s="73" t="s">
        <v>78</v>
      </c>
      <c r="H241" s="9" t="s">
        <v>155</v>
      </c>
      <c r="I241" s="181" t="s">
        <v>168</v>
      </c>
      <c r="J241" s="182"/>
      <c r="K241" s="182"/>
      <c r="L241" s="183"/>
    </row>
    <row r="242" spans="2:14" ht="15.75" customHeight="1" x14ac:dyDescent="0.25">
      <c r="B242" s="258"/>
      <c r="C242" s="73"/>
      <c r="D242" s="21" t="s">
        <v>46</v>
      </c>
      <c r="E242" s="73">
        <v>3905</v>
      </c>
      <c r="F242" s="29">
        <v>3.14</v>
      </c>
      <c r="G242" s="192" t="s">
        <v>12</v>
      </c>
      <c r="H242" s="9"/>
      <c r="I242" s="175" t="s">
        <v>49</v>
      </c>
      <c r="J242" s="176"/>
      <c r="K242" s="176"/>
      <c r="L242" s="177"/>
    </row>
    <row r="243" spans="2:14" ht="15.75" customHeight="1" x14ac:dyDescent="0.25">
      <c r="B243" s="258"/>
      <c r="C243" s="73">
        <v>120</v>
      </c>
      <c r="D243" s="21" t="s">
        <v>48</v>
      </c>
      <c r="E243" s="73">
        <v>4329</v>
      </c>
      <c r="F243" s="29">
        <v>3.14</v>
      </c>
      <c r="G243" s="193"/>
      <c r="H243" s="9"/>
      <c r="I243" s="178"/>
      <c r="J243" s="179"/>
      <c r="K243" s="179"/>
      <c r="L243" s="180"/>
    </row>
    <row r="244" spans="2:14" ht="15.75" customHeight="1" x14ac:dyDescent="0.25">
      <c r="B244" s="258"/>
      <c r="C244" s="73">
        <v>121</v>
      </c>
      <c r="D244" s="21" t="s">
        <v>48</v>
      </c>
      <c r="E244" s="73">
        <v>4329</v>
      </c>
      <c r="F244" s="29">
        <v>3.14</v>
      </c>
      <c r="G244" s="193"/>
      <c r="H244" s="9" t="s">
        <v>156</v>
      </c>
      <c r="I244" s="178"/>
      <c r="J244" s="179"/>
      <c r="K244" s="179"/>
      <c r="L244" s="180"/>
    </row>
    <row r="245" spans="2:14" ht="15.75" customHeight="1" x14ac:dyDescent="0.25">
      <c r="B245" s="258"/>
      <c r="C245" s="73">
        <v>122</v>
      </c>
      <c r="D245" s="21" t="s">
        <v>47</v>
      </c>
      <c r="E245" s="73">
        <v>4329</v>
      </c>
      <c r="F245" s="29">
        <v>3.14</v>
      </c>
      <c r="G245" s="193"/>
      <c r="H245" s="9" t="s">
        <v>157</v>
      </c>
      <c r="I245" s="178"/>
      <c r="J245" s="179"/>
      <c r="K245" s="179"/>
      <c r="L245" s="180"/>
    </row>
    <row r="246" spans="2:14" ht="15.75" customHeight="1" x14ac:dyDescent="0.25">
      <c r="B246" s="258"/>
      <c r="C246" s="73"/>
      <c r="D246" s="21" t="s">
        <v>75</v>
      </c>
      <c r="E246" s="73">
        <v>4329</v>
      </c>
      <c r="F246" s="29">
        <v>3.14</v>
      </c>
      <c r="G246" s="193"/>
      <c r="H246" s="9" t="s">
        <v>158</v>
      </c>
      <c r="I246" s="178"/>
      <c r="J246" s="179"/>
      <c r="K246" s="179"/>
      <c r="L246" s="180"/>
    </row>
    <row r="247" spans="2:14" ht="15.75" customHeight="1" x14ac:dyDescent="0.25">
      <c r="B247" s="258"/>
      <c r="C247" s="73"/>
      <c r="D247" s="21" t="s">
        <v>76</v>
      </c>
      <c r="E247" s="73">
        <v>4329</v>
      </c>
      <c r="F247" s="29">
        <v>3.14</v>
      </c>
      <c r="G247" s="193"/>
      <c r="H247" s="9" t="s">
        <v>159</v>
      </c>
      <c r="I247" s="178"/>
      <c r="J247" s="179"/>
      <c r="K247" s="179"/>
      <c r="L247" s="180"/>
    </row>
    <row r="248" spans="2:14" ht="15.75" customHeight="1" x14ac:dyDescent="0.25">
      <c r="B248" s="258"/>
      <c r="C248" s="73"/>
      <c r="D248" s="21" t="s">
        <v>100</v>
      </c>
      <c r="E248" s="73">
        <v>4329</v>
      </c>
      <c r="F248" s="29">
        <v>3.14</v>
      </c>
      <c r="G248" s="193"/>
      <c r="H248" s="9" t="s">
        <v>160</v>
      </c>
      <c r="I248" s="178"/>
      <c r="J248" s="179"/>
      <c r="K248" s="179"/>
      <c r="L248" s="180"/>
    </row>
    <row r="249" spans="2:14" ht="15.75" customHeight="1" x14ac:dyDescent="0.25">
      <c r="B249" s="258"/>
      <c r="C249" s="21">
        <v>126</v>
      </c>
      <c r="D249" s="21" t="s">
        <v>47</v>
      </c>
      <c r="E249" s="21">
        <v>4329</v>
      </c>
      <c r="F249" s="29">
        <v>3.14</v>
      </c>
      <c r="G249" s="131"/>
      <c r="H249" s="9" t="s">
        <v>161</v>
      </c>
      <c r="I249" s="181"/>
      <c r="J249" s="182"/>
      <c r="K249" s="182"/>
      <c r="L249" s="183"/>
    </row>
    <row r="250" spans="2:14" ht="16.5" thickBot="1" x14ac:dyDescent="0.3">
      <c r="B250" s="275"/>
      <c r="C250" s="233" t="s">
        <v>162</v>
      </c>
      <c r="D250" s="233"/>
      <c r="E250" s="233"/>
      <c r="F250" s="91">
        <f>F200+F201+F202+F203+F204+F205+F206+F207+F208+F209+F210+F211+F212+F213+F214+F215+F219+F220+F221+F222+F223+F224+F225+F226+F227+F228+F229+F230+F231+F232+F233+F234+F235+F236+F237+F238+F239+F240+F241+F242+F243+F244+F245+F246+F247+F248+F249</f>
        <v>148.51999999999992</v>
      </c>
      <c r="G250" s="119"/>
      <c r="H250" s="119"/>
      <c r="I250" s="119"/>
      <c r="J250" s="119"/>
      <c r="K250" s="119"/>
      <c r="L250" s="120"/>
    </row>
    <row r="251" spans="2:14" ht="15.75" customHeight="1" x14ac:dyDescent="0.25">
      <c r="B251" s="156" t="s">
        <v>0</v>
      </c>
      <c r="C251" s="124" t="s">
        <v>1</v>
      </c>
      <c r="D251" s="237" t="s">
        <v>2</v>
      </c>
      <c r="E251" s="124" t="s">
        <v>3</v>
      </c>
      <c r="F251" s="124" t="s">
        <v>4</v>
      </c>
      <c r="G251" s="124" t="s">
        <v>5</v>
      </c>
      <c r="H251" s="124" t="s">
        <v>6</v>
      </c>
      <c r="I251" s="124"/>
      <c r="J251" s="124"/>
      <c r="K251" s="124"/>
      <c r="L251" s="125"/>
      <c r="M251" s="3"/>
      <c r="N251" s="3"/>
    </row>
    <row r="252" spans="2:14" x14ac:dyDescent="0.25">
      <c r="B252" s="157"/>
      <c r="C252" s="126"/>
      <c r="D252" s="238"/>
      <c r="E252" s="126"/>
      <c r="F252" s="126"/>
      <c r="G252" s="126"/>
      <c r="H252" s="126"/>
      <c r="I252" s="126"/>
      <c r="J252" s="126"/>
      <c r="K252" s="126"/>
      <c r="L252" s="127"/>
      <c r="M252" s="3"/>
      <c r="N252" s="3"/>
    </row>
    <row r="253" spans="2:14" s="70" customFormat="1" ht="13.5" thickBot="1" x14ac:dyDescent="0.25">
      <c r="B253" s="66">
        <v>1</v>
      </c>
      <c r="C253" s="72">
        <v>2</v>
      </c>
      <c r="D253" s="72">
        <v>3</v>
      </c>
      <c r="E253" s="72">
        <v>4</v>
      </c>
      <c r="F253" s="72">
        <v>5</v>
      </c>
      <c r="G253" s="72">
        <v>6</v>
      </c>
      <c r="H253" s="118">
        <v>7</v>
      </c>
      <c r="I253" s="118"/>
      <c r="J253" s="118"/>
      <c r="K253" s="118"/>
      <c r="L253" s="68"/>
      <c r="M253" s="69"/>
      <c r="N253" s="69"/>
    </row>
    <row r="254" spans="2:14" x14ac:dyDescent="0.25">
      <c r="B254" s="252" t="s">
        <v>163</v>
      </c>
      <c r="C254" s="77">
        <v>112</v>
      </c>
      <c r="D254" s="77">
        <v>11</v>
      </c>
      <c r="E254" s="77">
        <v>5230</v>
      </c>
      <c r="F254" s="30">
        <v>3.14</v>
      </c>
      <c r="G254" s="184" t="s">
        <v>12</v>
      </c>
      <c r="H254" s="13" t="s">
        <v>164</v>
      </c>
      <c r="I254" s="243" t="s">
        <v>166</v>
      </c>
      <c r="J254" s="244"/>
      <c r="K254" s="244"/>
      <c r="L254" s="245"/>
    </row>
    <row r="255" spans="2:14" x14ac:dyDescent="0.25">
      <c r="B255" s="258"/>
      <c r="C255" s="73">
        <v>127</v>
      </c>
      <c r="D255" s="73">
        <v>4</v>
      </c>
      <c r="E255" s="73">
        <v>3101</v>
      </c>
      <c r="F255" s="29">
        <v>3.14</v>
      </c>
      <c r="G255" s="132"/>
      <c r="H255" s="9" t="s">
        <v>165</v>
      </c>
      <c r="I255" s="246"/>
      <c r="J255" s="247"/>
      <c r="K255" s="247"/>
      <c r="L255" s="248"/>
    </row>
    <row r="256" spans="2:14" x14ac:dyDescent="0.25">
      <c r="B256" s="258"/>
      <c r="C256" s="73">
        <v>108</v>
      </c>
      <c r="D256" s="73">
        <v>3</v>
      </c>
      <c r="E256" s="73">
        <v>4101</v>
      </c>
      <c r="F256" s="29">
        <v>0.9</v>
      </c>
      <c r="G256" s="192" t="s">
        <v>103</v>
      </c>
      <c r="H256" s="9"/>
      <c r="I256" s="138" t="s">
        <v>167</v>
      </c>
      <c r="J256" s="139"/>
      <c r="K256" s="139"/>
      <c r="L256" s="170"/>
    </row>
    <row r="257" spans="2:12" x14ac:dyDescent="0.25">
      <c r="B257" s="258"/>
      <c r="C257" s="73">
        <v>112</v>
      </c>
      <c r="D257" s="73">
        <v>5</v>
      </c>
      <c r="E257" s="73">
        <v>4101</v>
      </c>
      <c r="F257" s="29">
        <v>4.5</v>
      </c>
      <c r="G257" s="131"/>
      <c r="H257" s="9"/>
      <c r="I257" s="136"/>
      <c r="J257" s="137"/>
      <c r="K257" s="137"/>
      <c r="L257" s="269"/>
    </row>
    <row r="258" spans="2:12" ht="16.5" thickBot="1" x14ac:dyDescent="0.3">
      <c r="B258" s="275"/>
      <c r="C258" s="239" t="s">
        <v>170</v>
      </c>
      <c r="D258" s="239"/>
      <c r="E258" s="239"/>
      <c r="F258" s="91">
        <f>F254+F255+F256+F257</f>
        <v>11.68</v>
      </c>
      <c r="G258" s="119"/>
      <c r="H258" s="119"/>
      <c r="I258" s="119"/>
      <c r="J258" s="119"/>
      <c r="K258" s="119"/>
      <c r="L258" s="120"/>
    </row>
    <row r="259" spans="2:12" ht="16.5" thickBot="1" x14ac:dyDescent="0.3"/>
    <row r="260" spans="2:12" ht="30" customHeight="1" thickBot="1" x14ac:dyDescent="0.3">
      <c r="B260" s="277" t="s">
        <v>173</v>
      </c>
      <c r="C260" s="278"/>
      <c r="D260" s="278"/>
      <c r="E260" s="278"/>
      <c r="F260" s="279">
        <f>F20+F47+F91+F126+F138+F199+F250+F258</f>
        <v>1163.5299999999995</v>
      </c>
    </row>
    <row r="261" spans="2:12" ht="19.5" thickBot="1" x14ac:dyDescent="0.35">
      <c r="B261" s="43"/>
      <c r="C261" s="43"/>
      <c r="D261" s="43"/>
      <c r="E261" s="43"/>
      <c r="F261" s="44"/>
    </row>
    <row r="262" spans="2:12" ht="33" customHeight="1" thickBot="1" x14ac:dyDescent="0.3">
      <c r="B262" s="114" t="s">
        <v>171</v>
      </c>
      <c r="C262" s="115"/>
      <c r="D262" s="115"/>
      <c r="E262" s="116"/>
      <c r="F262" s="112">
        <v>31858.68</v>
      </c>
    </row>
    <row r="263" spans="2:12" ht="19.5" thickBot="1" x14ac:dyDescent="0.35">
      <c r="B263" s="43"/>
      <c r="C263" s="43"/>
      <c r="D263" s="43"/>
      <c r="E263" s="43"/>
      <c r="F263" s="44"/>
    </row>
    <row r="264" spans="2:12" ht="43.5" customHeight="1" thickBot="1" x14ac:dyDescent="0.3">
      <c r="B264" s="114" t="s">
        <v>172</v>
      </c>
      <c r="C264" s="115"/>
      <c r="D264" s="115"/>
      <c r="E264" s="116"/>
      <c r="F264" s="113">
        <f>F260/F262*100</f>
        <v>3.6521601020506798</v>
      </c>
    </row>
    <row r="265" spans="2:12" ht="19.5" thickBot="1" x14ac:dyDescent="0.35">
      <c r="B265" s="43"/>
      <c r="C265" s="43"/>
      <c r="D265" s="43"/>
      <c r="E265" s="43"/>
      <c r="F265" s="44"/>
    </row>
    <row r="266" spans="2:12" ht="18.75" x14ac:dyDescent="0.3">
      <c r="B266" s="5"/>
      <c r="C266" s="5"/>
      <c r="D266" s="5"/>
      <c r="E266" s="57" t="s">
        <v>7</v>
      </c>
      <c r="F266" s="48">
        <f>F64+F116</f>
        <v>11.020000000000001</v>
      </c>
    </row>
    <row r="267" spans="2:12" ht="18.75" x14ac:dyDescent="0.3">
      <c r="E267" s="58" t="s">
        <v>12</v>
      </c>
      <c r="F267" s="49">
        <f>F20+F22+F26+F27+F28+F29+F30+F31+F34+F35+F36+F41+F42+F43+F44+F48+F50+F51+F52+F53+F54+F55+F56+F57+F58+F59+F60+F61+F62+F63+F65+F66+F67+F68+F69+F70+F71+F72+F77+F78+F81+F82+F85+F86+F87+F88+F89+F90+F92+F93+F94+F95+F96+F97+F98+F99+F100+F101+F102+F104+F105+F106+F107+F111+F112+F113+F114+F115+F118+F119+F120+F121+F122+F123+F124+F125+F138+F199+F200+F201+F202+F203+F204+F205+F206+F207+F208+F209+F210+F211+F212+F213+F214+F215+F220+F221+F222+F223+F225+F226+F227+F228+F229+F230+F231+F232+F233+F234+F235+F236+F237+F238+F239+F240+F242+F243+F244+F245+F246+F247+F248+F249+F254+F255</f>
        <v>634.00999999999863</v>
      </c>
      <c r="H267" s="28"/>
    </row>
    <row r="268" spans="2:12" ht="18.75" x14ac:dyDescent="0.3">
      <c r="E268" s="58" t="s">
        <v>120</v>
      </c>
      <c r="F268" s="49">
        <f>F21+F23+F24+F25+F32+F33+F45+F46+F49+F76+F79+F80+F83+F84</f>
        <v>501.73999999999995</v>
      </c>
      <c r="H268" s="147"/>
      <c r="I268" s="147"/>
      <c r="J268" s="147"/>
      <c r="K268" s="147"/>
    </row>
    <row r="269" spans="2:12" ht="18.75" x14ac:dyDescent="0.3">
      <c r="E269" s="58" t="s">
        <v>103</v>
      </c>
      <c r="F269" s="49">
        <f>F103+F256+F257</f>
        <v>6.4</v>
      </c>
      <c r="G269" s="28"/>
      <c r="H269" s="147"/>
      <c r="I269" s="147"/>
      <c r="J269" s="147"/>
      <c r="K269" s="147"/>
      <c r="L269" s="147"/>
    </row>
    <row r="270" spans="2:12" ht="19.5" thickBot="1" x14ac:dyDescent="0.35">
      <c r="E270" s="59" t="s">
        <v>78</v>
      </c>
      <c r="F270" s="50">
        <f>F219+F224+F241</f>
        <v>10.36</v>
      </c>
      <c r="G270" s="146"/>
      <c r="H270" s="147"/>
      <c r="I270" s="147"/>
      <c r="J270" s="147"/>
      <c r="K270" s="147"/>
      <c r="L270" s="147"/>
    </row>
    <row r="273" spans="2:40" x14ac:dyDescent="0.25"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</row>
  </sheetData>
  <mergeCells count="180">
    <mergeCell ref="H268:K268"/>
    <mergeCell ref="B254:B258"/>
    <mergeCell ref="C258:E258"/>
    <mergeCell ref="B260:E260"/>
    <mergeCell ref="B48:B72"/>
    <mergeCell ref="G65:G72"/>
    <mergeCell ref="G50:G63"/>
    <mergeCell ref="G225:G240"/>
    <mergeCell ref="G242:G249"/>
    <mergeCell ref="I224:L224"/>
    <mergeCell ref="I220:L223"/>
    <mergeCell ref="I241:L241"/>
    <mergeCell ref="I225:L240"/>
    <mergeCell ref="H251:L252"/>
    <mergeCell ref="G254:G255"/>
    <mergeCell ref="I254:L255"/>
    <mergeCell ref="G256:G257"/>
    <mergeCell ref="I256:L257"/>
    <mergeCell ref="B251:B252"/>
    <mergeCell ref="C251:C252"/>
    <mergeCell ref="D251:D252"/>
    <mergeCell ref="E251:E252"/>
    <mergeCell ref="F251:F252"/>
    <mergeCell ref="G251:G252"/>
    <mergeCell ref="C250:E250"/>
    <mergeCell ref="B219:B250"/>
    <mergeCell ref="G200:G215"/>
    <mergeCell ref="I200:L215"/>
    <mergeCell ref="I219:L219"/>
    <mergeCell ref="G220:G223"/>
    <mergeCell ref="I242:L249"/>
    <mergeCell ref="B216:B217"/>
    <mergeCell ref="C216:C217"/>
    <mergeCell ref="D216:D217"/>
    <mergeCell ref="E216:E217"/>
    <mergeCell ref="F216:F217"/>
    <mergeCell ref="G216:G217"/>
    <mergeCell ref="H216:L217"/>
    <mergeCell ref="B200:B215"/>
    <mergeCell ref="I183:L198"/>
    <mergeCell ref="C199:E199"/>
    <mergeCell ref="B183:B199"/>
    <mergeCell ref="G199:L199"/>
    <mergeCell ref="I139:L143"/>
    <mergeCell ref="B147:B179"/>
    <mergeCell ref="G147:G179"/>
    <mergeCell ref="I147:L179"/>
    <mergeCell ref="B180:B181"/>
    <mergeCell ref="C180:C181"/>
    <mergeCell ref="D180:D181"/>
    <mergeCell ref="E180:E181"/>
    <mergeCell ref="F180:F181"/>
    <mergeCell ref="F144:F145"/>
    <mergeCell ref="E144:E145"/>
    <mergeCell ref="D144:D145"/>
    <mergeCell ref="C144:C145"/>
    <mergeCell ref="B144:B145"/>
    <mergeCell ref="B139:B143"/>
    <mergeCell ref="G144:G145"/>
    <mergeCell ref="H144:L145"/>
    <mergeCell ref="B108:B109"/>
    <mergeCell ref="C108:C109"/>
    <mergeCell ref="D108:D109"/>
    <mergeCell ref="E108:E109"/>
    <mergeCell ref="F108:F109"/>
    <mergeCell ref="G108:G109"/>
    <mergeCell ref="I76:L76"/>
    <mergeCell ref="I85:L90"/>
    <mergeCell ref="G91:L91"/>
    <mergeCell ref="I92:L102"/>
    <mergeCell ref="I103:L103"/>
    <mergeCell ref="G77:G78"/>
    <mergeCell ref="C88:C89"/>
    <mergeCell ref="C91:E91"/>
    <mergeCell ref="B111:B126"/>
    <mergeCell ref="B127:B138"/>
    <mergeCell ref="I127:L137"/>
    <mergeCell ref="G138:L138"/>
    <mergeCell ref="G81:G82"/>
    <mergeCell ref="B73:B74"/>
    <mergeCell ref="C73:C74"/>
    <mergeCell ref="D73:D74"/>
    <mergeCell ref="E73:E74"/>
    <mergeCell ref="F73:F74"/>
    <mergeCell ref="G73:G74"/>
    <mergeCell ref="B76:B91"/>
    <mergeCell ref="G85:G90"/>
    <mergeCell ref="C126:E126"/>
    <mergeCell ref="G127:G137"/>
    <mergeCell ref="C138:E138"/>
    <mergeCell ref="G111:G115"/>
    <mergeCell ref="G92:G102"/>
    <mergeCell ref="F116:F117"/>
    <mergeCell ref="G116:G117"/>
    <mergeCell ref="G118:G125"/>
    <mergeCell ref="B92:B107"/>
    <mergeCell ref="G104:G107"/>
    <mergeCell ref="I104:L107"/>
    <mergeCell ref="B41:B47"/>
    <mergeCell ref="G41:G44"/>
    <mergeCell ref="G45:G46"/>
    <mergeCell ref="I41:L44"/>
    <mergeCell ref="I45:L46"/>
    <mergeCell ref="G47:L47"/>
    <mergeCell ref="G34:G36"/>
    <mergeCell ref="G23:G25"/>
    <mergeCell ref="G32:G33"/>
    <mergeCell ref="B21:B36"/>
    <mergeCell ref="G26:G31"/>
    <mergeCell ref="B37:B38"/>
    <mergeCell ref="I34:L36"/>
    <mergeCell ref="C47:E47"/>
    <mergeCell ref="H7:L8"/>
    <mergeCell ref="C51:C53"/>
    <mergeCell ref="C56:C57"/>
    <mergeCell ref="C67:C69"/>
    <mergeCell ref="C86:C87"/>
    <mergeCell ref="H37:L38"/>
    <mergeCell ref="C37:C38"/>
    <mergeCell ref="D37:D38"/>
    <mergeCell ref="E37:E38"/>
    <mergeCell ref="F37:F38"/>
    <mergeCell ref="G37:G38"/>
    <mergeCell ref="I77:L78"/>
    <mergeCell ref="I79:L80"/>
    <mergeCell ref="I81:L82"/>
    <mergeCell ref="I48:L48"/>
    <mergeCell ref="I49:L49"/>
    <mergeCell ref="I65:L72"/>
    <mergeCell ref="I50:L63"/>
    <mergeCell ref="I64:L64"/>
    <mergeCell ref="I83:L84"/>
    <mergeCell ref="H180:L181"/>
    <mergeCell ref="G183:G198"/>
    <mergeCell ref="G270:L270"/>
    <mergeCell ref="H269:L269"/>
    <mergeCell ref="B4:L5"/>
    <mergeCell ref="B10:B20"/>
    <mergeCell ref="C20:E20"/>
    <mergeCell ref="B1:E1"/>
    <mergeCell ref="B2:E2"/>
    <mergeCell ref="B7:B8"/>
    <mergeCell ref="C7:C8"/>
    <mergeCell ref="D7:D8"/>
    <mergeCell ref="E7:E8"/>
    <mergeCell ref="F7:F8"/>
    <mergeCell ref="G7:G8"/>
    <mergeCell ref="I10:L19"/>
    <mergeCell ref="G10:G19"/>
    <mergeCell ref="G20:L20"/>
    <mergeCell ref="C30:C31"/>
    <mergeCell ref="I21:L21"/>
    <mergeCell ref="I22:L22"/>
    <mergeCell ref="I23:L25"/>
    <mergeCell ref="I26:L31"/>
    <mergeCell ref="I116:L117"/>
    <mergeCell ref="B262:E262"/>
    <mergeCell ref="B264:E264"/>
    <mergeCell ref="H9:K9"/>
    <mergeCell ref="H40:K40"/>
    <mergeCell ref="H75:K75"/>
    <mergeCell ref="H110:K110"/>
    <mergeCell ref="H146:K146"/>
    <mergeCell ref="H182:K182"/>
    <mergeCell ref="H218:K218"/>
    <mergeCell ref="H253:K253"/>
    <mergeCell ref="G258:L258"/>
    <mergeCell ref="G250:L250"/>
    <mergeCell ref="H60:H61"/>
    <mergeCell ref="G79:G80"/>
    <mergeCell ref="G83:G84"/>
    <mergeCell ref="H73:L74"/>
    <mergeCell ref="H23:H25"/>
    <mergeCell ref="H32:H33"/>
    <mergeCell ref="I32:L33"/>
    <mergeCell ref="G139:G143"/>
    <mergeCell ref="I111:L115"/>
    <mergeCell ref="I118:L125"/>
    <mergeCell ref="H108:L109"/>
    <mergeCell ref="G180:G181"/>
  </mergeCells>
  <pageMargins left="0" right="0.32291666666666669" top="0.5" bottom="0.5" header="0.3" footer="0.3"/>
  <pageSetup orientation="landscape" r:id="rId1"/>
  <headerFooter>
    <oddFooter>&amp;L&amp;"Times New Roman,Regular"&amp;10            Боро Лазић&amp;R&amp;"Times New Roman,Regular"&amp;10Јануар.2023.године</oddFooter>
  </headerFooter>
  <ignoredErrors>
    <ignoredError sqref="C11:E45 C46:E175 C176:E218 C219:E245 B246:E259 B219:B245 C260:E2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2023-01-08T20:59:32Z</cp:lastPrinted>
  <dcterms:created xsi:type="dcterms:W3CDTF">2023-01-04T18:09:40Z</dcterms:created>
  <dcterms:modified xsi:type="dcterms:W3CDTF">2023-10-16T04:36:08Z</dcterms:modified>
</cp:coreProperties>
</file>