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amardzija\Desktop\"/>
    </mc:Choice>
  </mc:AlternateContent>
  <xr:revisionPtr revIDLastSave="0" documentId="13_ncr:1_{E4FC8814-24E7-46FF-A1D8-0FBDC58812DC}" xr6:coauthVersionLast="47" xr6:coauthVersionMax="47" xr10:uidLastSave="{00000000-0000-0000-0000-000000000000}"/>
  <bookViews>
    <workbookView xWindow="1860" yWindow="1860" windowWidth="25845" windowHeight="1534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552" i="1" l="1"/>
  <c r="H552" i="1"/>
  <c r="I552" i="1"/>
  <c r="J552" i="1"/>
  <c r="K552" i="1"/>
  <c r="L552" i="1"/>
  <c r="M552" i="1"/>
  <c r="N552" i="1"/>
  <c r="F552" i="1"/>
  <c r="G177" i="1" l="1"/>
  <c r="H177" i="1"/>
  <c r="I177" i="1"/>
  <c r="J177" i="1"/>
  <c r="K177" i="1"/>
  <c r="L177" i="1"/>
  <c r="M177" i="1"/>
  <c r="N177" i="1"/>
  <c r="F177" i="1"/>
  <c r="P13" i="1" l="1"/>
  <c r="Q9" i="1"/>
  <c r="P9" i="1"/>
  <c r="O9" i="1"/>
  <c r="G453" i="1" l="1"/>
  <c r="H453" i="1"/>
  <c r="I453" i="1"/>
  <c r="J453" i="1"/>
  <c r="K453" i="1"/>
  <c r="L453" i="1"/>
  <c r="M453" i="1"/>
  <c r="N453" i="1"/>
  <c r="F453" i="1"/>
  <c r="G653" i="1" l="1"/>
  <c r="H653" i="1"/>
  <c r="I653" i="1"/>
  <c r="J653" i="1"/>
  <c r="K653" i="1"/>
  <c r="L653" i="1"/>
  <c r="M653" i="1"/>
  <c r="N653" i="1"/>
  <c r="F653" i="1"/>
  <c r="G672" i="1"/>
  <c r="H672" i="1"/>
  <c r="I672" i="1"/>
  <c r="J672" i="1"/>
  <c r="K672" i="1"/>
  <c r="L672" i="1"/>
  <c r="M672" i="1"/>
  <c r="N672" i="1"/>
  <c r="F672" i="1"/>
  <c r="G401" i="1"/>
  <c r="H401" i="1"/>
  <c r="I401" i="1"/>
  <c r="K401" i="1"/>
  <c r="L401" i="1"/>
  <c r="M401" i="1"/>
  <c r="N401" i="1"/>
  <c r="F401" i="1"/>
  <c r="G289" i="1"/>
  <c r="H289" i="1"/>
  <c r="I289" i="1"/>
  <c r="K289" i="1"/>
  <c r="L289" i="1"/>
  <c r="M289" i="1"/>
  <c r="N289" i="1"/>
  <c r="F289" i="1"/>
  <c r="G89" i="1"/>
  <c r="H89" i="1"/>
  <c r="I89" i="1"/>
  <c r="K89" i="1"/>
  <c r="K674" i="1" s="1"/>
  <c r="L89" i="1"/>
  <c r="M89" i="1"/>
  <c r="N89" i="1"/>
  <c r="F89" i="1"/>
  <c r="L674" i="1" l="1"/>
  <c r="G674" i="1"/>
  <c r="N674" i="1"/>
  <c r="I674" i="1"/>
  <c r="J674" i="1"/>
  <c r="M674" i="1"/>
  <c r="H674" i="1"/>
  <c r="O653" i="1"/>
  <c r="F674" i="1"/>
  <c r="O552" i="1"/>
  <c r="O453" i="1"/>
  <c r="O401" i="1"/>
  <c r="F678" i="1" l="1"/>
  <c r="O289" i="1"/>
</calcChain>
</file>

<file path=xl/sharedStrings.xml><?xml version="1.0" encoding="utf-8"?>
<sst xmlns="http://schemas.openxmlformats.org/spreadsheetml/2006/main" count="1042" uniqueCount="107">
  <si>
    <t>Одјел</t>
  </si>
  <si>
    <t>Одсјек</t>
  </si>
  <si>
    <t>Привредна јединица</t>
  </si>
  <si>
    <t xml:space="preserve">Газдинска класа </t>
  </si>
  <si>
    <t xml:space="preserve">Површина </t>
  </si>
  <si>
    <t xml:space="preserve">(ha) </t>
  </si>
  <si>
    <t xml:space="preserve">Високе шуме са природном обновм ј/с бк </t>
  </si>
  <si>
    <t xml:space="preserve">Шумске културе см/цб/бг     </t>
  </si>
  <si>
    <t xml:space="preserve">Изданачке шуме        </t>
  </si>
  <si>
    <t xml:space="preserve">Површине подесне за пошумљавање и газдовање      </t>
  </si>
  <si>
    <t>06. ШГ "ДОБОЈ" ДОБОЈ</t>
  </si>
  <si>
    <t xml:space="preserve">      ШПП "ДОБОЈСКО-ДЕРВЕНТСКО"</t>
  </si>
  <si>
    <t>ТАБЕЛАРНИ  ПРЕГЛЕД  РЕПРЕЗЕНТАТИВНИХ  ШУМА НА ШПП "ДОБОЈСКО ДЕРВЕНТСКО"</t>
  </si>
  <si>
    <t>"Озрен Петрово"</t>
  </si>
  <si>
    <t>01</t>
  </si>
  <si>
    <t>02</t>
  </si>
  <si>
    <t>03</t>
  </si>
  <si>
    <t>04</t>
  </si>
  <si>
    <t>05</t>
  </si>
  <si>
    <t>06</t>
  </si>
  <si>
    <t>07</t>
  </si>
  <si>
    <t xml:space="preserve">Површине неподесне за пошумљавање и газдовање      </t>
  </si>
  <si>
    <t>Укупно ПЈ "О Петрово"</t>
  </si>
  <si>
    <t>"Озрен Добој"</t>
  </si>
  <si>
    <t>58/2</t>
  </si>
  <si>
    <t>08</t>
  </si>
  <si>
    <t>10</t>
  </si>
  <si>
    <t>11</t>
  </si>
  <si>
    <t>09</t>
  </si>
  <si>
    <t>58/1</t>
  </si>
  <si>
    <t>Укупно ПЈ "Озрен Добој"</t>
  </si>
  <si>
    <t>"Преслица Јабланица"</t>
  </si>
  <si>
    <t>Укупно ПЈ "П Јабланица"</t>
  </si>
  <si>
    <t>"Крњин"</t>
  </si>
  <si>
    <t>1/1</t>
  </si>
  <si>
    <t>1/4</t>
  </si>
  <si>
    <t>13</t>
  </si>
  <si>
    <t>103</t>
  </si>
  <si>
    <t>102</t>
  </si>
  <si>
    <t>101</t>
  </si>
  <si>
    <t>98</t>
  </si>
  <si>
    <t>96</t>
  </si>
  <si>
    <t>89/2</t>
  </si>
  <si>
    <t>89/1</t>
  </si>
  <si>
    <t>82</t>
  </si>
  <si>
    <t>80</t>
  </si>
  <si>
    <t>78/2</t>
  </si>
  <si>
    <t>78/1</t>
  </si>
  <si>
    <t>77</t>
  </si>
  <si>
    <t>73</t>
  </si>
  <si>
    <t>71</t>
  </si>
  <si>
    <t>67</t>
  </si>
  <si>
    <t>66</t>
  </si>
  <si>
    <t>65</t>
  </si>
  <si>
    <t>62/2</t>
  </si>
  <si>
    <t>52</t>
  </si>
  <si>
    <t>51</t>
  </si>
  <si>
    <t>19</t>
  </si>
  <si>
    <t>18</t>
  </si>
  <si>
    <t>17</t>
  </si>
  <si>
    <t>16</t>
  </si>
  <si>
    <t>15</t>
  </si>
  <si>
    <t>14</t>
  </si>
  <si>
    <t>12</t>
  </si>
  <si>
    <t>88</t>
  </si>
  <si>
    <t>81</t>
  </si>
  <si>
    <t>54/3</t>
  </si>
  <si>
    <t>54</t>
  </si>
  <si>
    <t>24</t>
  </si>
  <si>
    <t>23</t>
  </si>
  <si>
    <t>Укупно ПЈ "Крњин":</t>
  </si>
  <si>
    <t>"Требава Лукавица"</t>
  </si>
  <si>
    <t>128/1</t>
  </si>
  <si>
    <t>Укупно ПЈ "Т Лукавица"</t>
  </si>
  <si>
    <t>"Требава"</t>
  </si>
  <si>
    <t>Укупно ПЈ "Требава"</t>
  </si>
  <si>
    <t>"Вучјак"</t>
  </si>
  <si>
    <t>Укупно ПЈ "Вучјак"</t>
  </si>
  <si>
    <t>"Мотајица"</t>
  </si>
  <si>
    <t>Укупно ПЈ "Мотајица"</t>
  </si>
  <si>
    <t xml:space="preserve">Високе шуме са природном обновм бк/ол/пл/хр      </t>
  </si>
  <si>
    <t xml:space="preserve">Високе шуме са природном обновм бор     </t>
  </si>
  <si>
    <t>32-36</t>
  </si>
  <si>
    <t>1/3</t>
  </si>
  <si>
    <t>7</t>
  </si>
  <si>
    <t>26</t>
  </si>
  <si>
    <t>27</t>
  </si>
  <si>
    <t>28</t>
  </si>
  <si>
    <t>34</t>
  </si>
  <si>
    <t>36</t>
  </si>
  <si>
    <t>40</t>
  </si>
  <si>
    <t>46/3</t>
  </si>
  <si>
    <t>47</t>
  </si>
  <si>
    <t>58</t>
  </si>
  <si>
    <t>64</t>
  </si>
  <si>
    <t>76</t>
  </si>
  <si>
    <t>76,79</t>
  </si>
  <si>
    <t>83</t>
  </si>
  <si>
    <t>86</t>
  </si>
  <si>
    <t>92</t>
  </si>
  <si>
    <t>93</t>
  </si>
  <si>
    <t>57/1</t>
  </si>
  <si>
    <t>Високе деградиране шуме</t>
  </si>
  <si>
    <t>Укупна површина репрезентативних шума на ШПП "Добојско Дервентско"</t>
  </si>
  <si>
    <t>Укупна неспорна површина на  ШПП "Добојско Дервентско"</t>
  </si>
  <si>
    <t>Процентуално учешће репрезентативних шума на ШПП "Добојско Дервентско"</t>
  </si>
  <si>
    <t xml:space="preserve">Укупно спорне површине (узурпације) на ШПП " Добојско Дервентско"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</si>
</sst>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/>
    <xf numFmtId="0" fontId="5" fillId="0" borderId="0" xfId="0" applyFont="1"/>
    <xf numFmtId="0" fontId="6" fillId="2" borderId="15" xfId="1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3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5" fillId="4" borderId="0" xfId="0" applyFont="1" applyFill="1"/>
    <xf numFmtId="0" fontId="4" fillId="2" borderId="1" xfId="1" applyFont="1" applyFill="1" applyBorder="1" applyAlignment="1">
      <alignment horizontal="center" vertical="center" wrapText="1"/>
    </xf>
    <xf numFmtId="0" fontId="7" fillId="0" borderId="0" xfId="0" applyFont="1"/>
    <xf numFmtId="2" fontId="5" fillId="0" borderId="0" xfId="0" applyNumberFormat="1" applyFont="1"/>
    <xf numFmtId="2" fontId="8" fillId="0" borderId="3" xfId="0" applyNumberFormat="1" applyFont="1" applyBorder="1"/>
    <xf numFmtId="2" fontId="8" fillId="0" borderId="17" xfId="0" applyNumberFormat="1" applyFont="1" applyBorder="1"/>
    <xf numFmtId="0" fontId="8" fillId="0" borderId="18" xfId="0" applyFont="1" applyBorder="1"/>
    <xf numFmtId="0" fontId="8" fillId="0" borderId="19" xfId="0" applyFont="1" applyBorder="1"/>
    <xf numFmtId="2" fontId="8" fillId="0" borderId="20" xfId="0" applyNumberFormat="1" applyFont="1" applyBorder="1"/>
    <xf numFmtId="0" fontId="8" fillId="0" borderId="21" xfId="0" applyFont="1" applyBorder="1"/>
    <xf numFmtId="49" fontId="8" fillId="0" borderId="17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49" fontId="8" fillId="0" borderId="20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right"/>
    </xf>
    <xf numFmtId="2" fontId="8" fillId="0" borderId="2" xfId="0" applyNumberFormat="1" applyFont="1" applyBorder="1" applyAlignment="1">
      <alignment horizontal="right"/>
    </xf>
    <xf numFmtId="2" fontId="8" fillId="0" borderId="2" xfId="0" applyNumberFormat="1" applyFont="1" applyBorder="1"/>
    <xf numFmtId="0" fontId="8" fillId="0" borderId="15" xfId="0" applyFont="1" applyBorder="1"/>
    <xf numFmtId="2" fontId="8" fillId="0" borderId="19" xfId="0" applyNumberFormat="1" applyFont="1" applyBorder="1"/>
    <xf numFmtId="2" fontId="8" fillId="5" borderId="3" xfId="0" applyNumberFormat="1" applyFont="1" applyFill="1" applyBorder="1" applyAlignment="1">
      <alignment horizontal="right"/>
    </xf>
    <xf numFmtId="49" fontId="8" fillId="4" borderId="3" xfId="0" applyNumberFormat="1" applyFont="1" applyFill="1" applyBorder="1" applyAlignment="1">
      <alignment horizontal="center" vertical="center"/>
    </xf>
    <xf numFmtId="2" fontId="8" fillId="4" borderId="3" xfId="0" applyNumberFormat="1" applyFont="1" applyFill="1" applyBorder="1" applyAlignment="1">
      <alignment horizontal="right" vertical="center"/>
    </xf>
    <xf numFmtId="2" fontId="8" fillId="4" borderId="3" xfId="0" applyNumberFormat="1" applyFont="1" applyFill="1" applyBorder="1"/>
    <xf numFmtId="2" fontId="8" fillId="4" borderId="19" xfId="0" applyNumberFormat="1" applyFont="1" applyFill="1" applyBorder="1"/>
    <xf numFmtId="0" fontId="7" fillId="5" borderId="3" xfId="0" applyFont="1" applyFill="1" applyBorder="1"/>
    <xf numFmtId="0" fontId="7" fillId="4" borderId="0" xfId="0" applyFont="1" applyFill="1"/>
    <xf numFmtId="2" fontId="7" fillId="5" borderId="4" xfId="0" applyNumberFormat="1" applyFont="1" applyFill="1" applyBorder="1"/>
    <xf numFmtId="0" fontId="7" fillId="5" borderId="0" xfId="0" applyFont="1" applyFill="1"/>
    <xf numFmtId="2" fontId="7" fillId="5" borderId="0" xfId="0" applyNumberFormat="1" applyFont="1" applyFill="1"/>
    <xf numFmtId="0" fontId="7" fillId="5" borderId="2" xfId="0" applyFont="1" applyFill="1" applyBorder="1"/>
    <xf numFmtId="0" fontId="7" fillId="5" borderId="4" xfId="0" applyFont="1" applyFill="1" applyBorder="1"/>
    <xf numFmtId="0" fontId="7" fillId="5" borderId="29" xfId="0" applyFont="1" applyFill="1" applyBorder="1"/>
    <xf numFmtId="49" fontId="8" fillId="0" borderId="2" xfId="0" applyNumberFormat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2" fontId="2" fillId="3" borderId="26" xfId="0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49" fontId="8" fillId="4" borderId="20" xfId="0" applyNumberFormat="1" applyFont="1" applyFill="1" applyBorder="1" applyAlignment="1">
      <alignment horizontal="center" vertical="center"/>
    </xf>
    <xf numFmtId="2" fontId="8" fillId="4" borderId="20" xfId="0" applyNumberFormat="1" applyFont="1" applyFill="1" applyBorder="1" applyAlignment="1">
      <alignment horizontal="right" vertical="center"/>
    </xf>
    <xf numFmtId="2" fontId="8" fillId="4" borderId="20" xfId="0" applyNumberFormat="1" applyFont="1" applyFill="1" applyBorder="1"/>
    <xf numFmtId="2" fontId="8" fillId="4" borderId="21" xfId="0" applyNumberFormat="1" applyFont="1" applyFill="1" applyBorder="1"/>
    <xf numFmtId="49" fontId="8" fillId="4" borderId="17" xfId="0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2" fontId="8" fillId="4" borderId="17" xfId="0" applyNumberFormat="1" applyFont="1" applyFill="1" applyBorder="1" applyAlignment="1">
      <alignment horizontal="right" vertical="center"/>
    </xf>
    <xf numFmtId="2" fontId="8" fillId="4" borderId="17" xfId="0" applyNumberFormat="1" applyFont="1" applyFill="1" applyBorder="1"/>
    <xf numFmtId="2" fontId="8" fillId="4" borderId="18" xfId="0" applyNumberFormat="1" applyFont="1" applyFill="1" applyBorder="1"/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2" fontId="8" fillId="0" borderId="21" xfId="0" applyNumberFormat="1" applyFont="1" applyBorder="1"/>
    <xf numFmtId="2" fontId="8" fillId="0" borderId="18" xfId="0" applyNumberFormat="1" applyFont="1" applyBorder="1"/>
    <xf numFmtId="0" fontId="1" fillId="0" borderId="0" xfId="1"/>
    <xf numFmtId="0" fontId="9" fillId="0" borderId="0" xfId="0" applyFont="1"/>
    <xf numFmtId="49" fontId="8" fillId="0" borderId="17" xfId="0" applyNumberFormat="1" applyFont="1" applyBorder="1" applyAlignment="1">
      <alignment vertical="center"/>
    </xf>
    <xf numFmtId="0" fontId="8" fillId="5" borderId="3" xfId="0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2" fontId="8" fillId="5" borderId="19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2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2" fontId="8" fillId="3" borderId="27" xfId="0" applyNumberFormat="1" applyFont="1" applyFill="1" applyBorder="1" applyAlignment="1">
      <alignment horizontal="right" vertical="center" wrapText="1"/>
    </xf>
    <xf numFmtId="0" fontId="8" fillId="3" borderId="27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2" fontId="8" fillId="5" borderId="2" xfId="0" applyNumberFormat="1" applyFont="1" applyFill="1" applyBorder="1"/>
    <xf numFmtId="2" fontId="2" fillId="5" borderId="2" xfId="0" applyNumberFormat="1" applyFont="1" applyFill="1" applyBorder="1"/>
    <xf numFmtId="2" fontId="2" fillId="5" borderId="15" xfId="0" applyNumberFormat="1" applyFont="1" applyFill="1" applyBorder="1"/>
    <xf numFmtId="2" fontId="2" fillId="3" borderId="36" xfId="0" applyNumberFormat="1" applyFont="1" applyFill="1" applyBorder="1"/>
    <xf numFmtId="2" fontId="2" fillId="3" borderId="37" xfId="0" applyNumberFormat="1" applyFont="1" applyFill="1" applyBorder="1"/>
    <xf numFmtId="2" fontId="2" fillId="3" borderId="38" xfId="0" applyNumberFormat="1" applyFont="1" applyFill="1" applyBorder="1"/>
    <xf numFmtId="2" fontId="8" fillId="5" borderId="2" xfId="0" applyNumberFormat="1" applyFont="1" applyFill="1" applyBorder="1" applyAlignment="1">
      <alignment horizontal="right"/>
    </xf>
    <xf numFmtId="2" fontId="8" fillId="5" borderId="15" xfId="0" applyNumberFormat="1" applyFont="1" applyFill="1" applyBorder="1" applyAlignment="1">
      <alignment horizontal="right"/>
    </xf>
    <xf numFmtId="2" fontId="2" fillId="3" borderId="36" xfId="0" applyNumberFormat="1" applyFont="1" applyFill="1" applyBorder="1" applyAlignment="1">
      <alignment horizontal="right"/>
    </xf>
    <xf numFmtId="2" fontId="2" fillId="3" borderId="37" xfId="0" applyNumberFormat="1" applyFont="1" applyFill="1" applyBorder="1" applyAlignment="1">
      <alignment horizontal="right"/>
    </xf>
    <xf numFmtId="2" fontId="2" fillId="3" borderId="38" xfId="0" applyNumberFormat="1" applyFont="1" applyFill="1" applyBorder="1" applyAlignment="1">
      <alignment horizontal="right"/>
    </xf>
    <xf numFmtId="49" fontId="8" fillId="5" borderId="2" xfId="0" applyNumberFormat="1" applyFont="1" applyFill="1" applyBorder="1" applyAlignment="1">
      <alignment horizontal="center" vertical="center"/>
    </xf>
    <xf numFmtId="2" fontId="12" fillId="3" borderId="31" xfId="0" applyNumberFormat="1" applyFont="1" applyFill="1" applyBorder="1" applyAlignment="1">
      <alignment horizontal="right"/>
    </xf>
    <xf numFmtId="2" fontId="12" fillId="3" borderId="20" xfId="0" applyNumberFormat="1" applyFont="1" applyFill="1" applyBorder="1" applyAlignment="1">
      <alignment horizontal="right"/>
    </xf>
    <xf numFmtId="2" fontId="12" fillId="3" borderId="21" xfId="0" applyNumberFormat="1" applyFont="1" applyFill="1" applyBorder="1" applyAlignment="1">
      <alignment horizontal="right"/>
    </xf>
    <xf numFmtId="2" fontId="12" fillId="3" borderId="36" xfId="0" applyNumberFormat="1" applyFont="1" applyFill="1" applyBorder="1" applyAlignment="1">
      <alignment horizontal="right"/>
    </xf>
    <xf numFmtId="2" fontId="12" fillId="3" borderId="37" xfId="0" applyNumberFormat="1" applyFont="1" applyFill="1" applyBorder="1" applyAlignment="1">
      <alignment horizontal="right"/>
    </xf>
    <xf numFmtId="2" fontId="12" fillId="3" borderId="38" xfId="0" applyNumberFormat="1" applyFont="1" applyFill="1" applyBorder="1" applyAlignment="1">
      <alignment horizontal="right"/>
    </xf>
    <xf numFmtId="2" fontId="12" fillId="3" borderId="40" xfId="0" applyNumberFormat="1" applyFont="1" applyFill="1" applyBorder="1" applyAlignment="1">
      <alignment horizontal="right"/>
    </xf>
    <xf numFmtId="2" fontId="8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2" fillId="3" borderId="33" xfId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2" fontId="5" fillId="3" borderId="25" xfId="0" applyNumberFormat="1" applyFont="1" applyFill="1" applyBorder="1" applyAlignment="1">
      <alignment horizontal="center" vertical="center" wrapText="1"/>
    </xf>
    <xf numFmtId="2" fontId="5" fillId="3" borderId="2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4"/>
  <sheetViews>
    <sheetView tabSelected="1" view="pageLayout" zoomScaleNormal="100" workbookViewId="0">
      <selection activeCell="F674" sqref="F674"/>
    </sheetView>
  </sheetViews>
  <sheetFormatPr defaultRowHeight="15" x14ac:dyDescent="0.25"/>
  <cols>
    <col min="1" max="1" width="3.5703125" customWidth="1"/>
    <col min="2" max="2" width="13.85546875" customWidth="1"/>
    <col min="3" max="3" width="7.42578125" style="65" customWidth="1"/>
    <col min="4" max="4" width="6.85546875" style="65" customWidth="1"/>
    <col min="5" max="6" width="10.5703125" style="65" customWidth="1"/>
    <col min="7" max="8" width="13.140625" style="65" customWidth="1"/>
    <col min="9" max="9" width="11.28515625" style="65" customWidth="1"/>
    <col min="10" max="10" width="12.28515625" style="65" customWidth="1"/>
    <col min="11" max="11" width="9.140625" style="65" customWidth="1"/>
    <col min="12" max="12" width="10.5703125" style="65" customWidth="1"/>
    <col min="13" max="13" width="14.28515625" style="65" customWidth="1"/>
    <col min="14" max="14" width="13.85546875" style="65" customWidth="1"/>
  </cols>
  <sheetData>
    <row r="1" spans="2:19" ht="15.75" x14ac:dyDescent="0.25">
      <c r="B1" s="160" t="s">
        <v>10</v>
      </c>
      <c r="C1" s="160"/>
      <c r="D1" s="160"/>
      <c r="E1" s="160"/>
      <c r="F1" s="160"/>
      <c r="G1" s="64"/>
      <c r="H1" s="64"/>
      <c r="I1" s="64"/>
      <c r="J1" s="64"/>
      <c r="K1" s="64"/>
      <c r="L1" s="64"/>
      <c r="M1" s="64"/>
      <c r="N1" s="64"/>
    </row>
    <row r="2" spans="2:19" ht="15.75" x14ac:dyDescent="0.25">
      <c r="B2" s="160" t="s">
        <v>11</v>
      </c>
      <c r="C2" s="160"/>
      <c r="D2" s="160"/>
      <c r="E2" s="160"/>
      <c r="F2" s="1"/>
      <c r="G2" s="64"/>
      <c r="H2" s="64"/>
      <c r="I2" s="64"/>
      <c r="J2" s="64"/>
      <c r="K2" s="64"/>
      <c r="L2" s="64"/>
      <c r="M2" s="64"/>
      <c r="N2" s="64"/>
    </row>
    <row r="3" spans="2:19" ht="16.5" thickBot="1" x14ac:dyDescent="0.3">
      <c r="B3" s="1"/>
      <c r="C3" s="1"/>
      <c r="D3" s="1"/>
      <c r="E3" s="2"/>
      <c r="F3" s="2"/>
      <c r="G3" s="64"/>
      <c r="H3" s="64"/>
      <c r="I3" s="64"/>
      <c r="J3" s="64"/>
      <c r="K3" s="64"/>
      <c r="L3" s="64"/>
      <c r="M3" s="64"/>
      <c r="N3" s="64"/>
    </row>
    <row r="4" spans="2:19" ht="16.5" thickBot="1" x14ac:dyDescent="0.3">
      <c r="B4" s="161" t="s">
        <v>12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3"/>
    </row>
    <row r="5" spans="2:19" ht="12.75" customHeight="1" thickBot="1" x14ac:dyDescent="0.3"/>
    <row r="6" spans="2:19" s="5" customFormat="1" ht="22.5" customHeight="1" x14ac:dyDescent="0.25">
      <c r="B6" s="120" t="s">
        <v>2</v>
      </c>
      <c r="C6" s="107" t="s">
        <v>0</v>
      </c>
      <c r="D6" s="107" t="s">
        <v>1</v>
      </c>
      <c r="E6" s="107" t="s">
        <v>3</v>
      </c>
      <c r="F6" s="107" t="s">
        <v>4</v>
      </c>
      <c r="G6" s="107" t="s">
        <v>6</v>
      </c>
      <c r="H6" s="107" t="s">
        <v>80</v>
      </c>
      <c r="I6" s="107" t="s">
        <v>81</v>
      </c>
      <c r="J6" s="107" t="s">
        <v>102</v>
      </c>
      <c r="K6" s="107" t="s">
        <v>7</v>
      </c>
      <c r="L6" s="107" t="s">
        <v>8</v>
      </c>
      <c r="M6" s="107" t="s">
        <v>9</v>
      </c>
      <c r="N6" s="109" t="s">
        <v>21</v>
      </c>
      <c r="O6" s="106"/>
      <c r="P6" s="106"/>
    </row>
    <row r="7" spans="2:19" s="5" customFormat="1" ht="14.25" customHeight="1" x14ac:dyDescent="0.25">
      <c r="B7" s="121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10"/>
      <c r="O7" s="5">
        <v>6502</v>
      </c>
      <c r="P7" s="5">
        <v>6301</v>
      </c>
      <c r="Q7" s="5">
        <v>6601</v>
      </c>
    </row>
    <row r="8" spans="2:19" s="5" customFormat="1" ht="14.25" customHeight="1" x14ac:dyDescent="0.25">
      <c r="B8" s="121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10"/>
    </row>
    <row r="9" spans="2:19" s="5" customFormat="1" ht="14.25" customHeight="1" x14ac:dyDescent="0.25">
      <c r="B9" s="121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10"/>
      <c r="O9" s="106">
        <f>F20+F21+F29+F30+F31+F32+F33+F34+F35+F36+F52</f>
        <v>29.6</v>
      </c>
      <c r="P9" s="106">
        <f>F50+F69</f>
        <v>8.66</v>
      </c>
      <c r="Q9" s="106">
        <f>F58+F62+F65+F67</f>
        <v>3.92</v>
      </c>
    </row>
    <row r="10" spans="2:19" s="5" customFormat="1" ht="14.25" customHeight="1" x14ac:dyDescent="0.25">
      <c r="B10" s="122"/>
      <c r="C10" s="123"/>
      <c r="D10" s="123"/>
      <c r="E10" s="123"/>
      <c r="F10" s="41" t="s">
        <v>5</v>
      </c>
      <c r="G10" s="41" t="s">
        <v>5</v>
      </c>
      <c r="H10" s="41" t="s">
        <v>5</v>
      </c>
      <c r="I10" s="41" t="s">
        <v>5</v>
      </c>
      <c r="J10" s="41" t="s">
        <v>5</v>
      </c>
      <c r="K10" s="41" t="s">
        <v>5</v>
      </c>
      <c r="L10" s="41" t="s">
        <v>5</v>
      </c>
      <c r="M10" s="41" t="s">
        <v>5</v>
      </c>
      <c r="N10" s="4" t="s">
        <v>5</v>
      </c>
    </row>
    <row r="11" spans="2:19" ht="13.5" customHeight="1" thickBot="1" x14ac:dyDescent="0.3">
      <c r="B11" s="7">
        <v>1</v>
      </c>
      <c r="C11" s="9">
        <v>2</v>
      </c>
      <c r="D11" s="9">
        <v>3</v>
      </c>
      <c r="E11" s="9">
        <v>4</v>
      </c>
      <c r="F11" s="9">
        <v>5</v>
      </c>
      <c r="G11" s="9">
        <v>6</v>
      </c>
      <c r="H11" s="9">
        <v>7</v>
      </c>
      <c r="I11" s="9"/>
      <c r="J11" s="9"/>
      <c r="K11" s="9">
        <v>9</v>
      </c>
      <c r="L11" s="9">
        <v>10</v>
      </c>
      <c r="M11" s="9">
        <v>11</v>
      </c>
      <c r="N11" s="6">
        <v>14</v>
      </c>
    </row>
    <row r="12" spans="2:19" s="3" customFormat="1" ht="16.5" customHeight="1" x14ac:dyDescent="0.25">
      <c r="B12" s="164" t="s">
        <v>13</v>
      </c>
      <c r="C12" s="145">
        <v>1</v>
      </c>
      <c r="D12" s="18" t="s">
        <v>14</v>
      </c>
      <c r="E12" s="45">
        <v>1102</v>
      </c>
      <c r="F12" s="13">
        <v>14.21</v>
      </c>
      <c r="G12" s="13"/>
      <c r="H12" s="13">
        <v>14.21</v>
      </c>
      <c r="I12" s="13"/>
      <c r="J12" s="13"/>
      <c r="K12" s="13"/>
      <c r="L12" s="13"/>
      <c r="M12" s="13"/>
      <c r="N12" s="14"/>
      <c r="P12" s="11"/>
      <c r="Q12" s="11"/>
    </row>
    <row r="13" spans="2:19" s="3" customFormat="1" ht="16.5" customHeight="1" x14ac:dyDescent="0.25">
      <c r="B13" s="165"/>
      <c r="C13" s="146"/>
      <c r="D13" s="49" t="s">
        <v>15</v>
      </c>
      <c r="E13" s="44">
        <v>1104</v>
      </c>
      <c r="F13" s="12">
        <v>3.85</v>
      </c>
      <c r="G13" s="12"/>
      <c r="H13" s="12">
        <v>3.85</v>
      </c>
      <c r="I13" s="12"/>
      <c r="J13" s="12"/>
      <c r="K13" s="12"/>
      <c r="L13" s="12"/>
      <c r="M13" s="12"/>
      <c r="N13" s="15"/>
      <c r="P13" s="11">
        <f>O9+P9+Q9</f>
        <v>42.180000000000007</v>
      </c>
    </row>
    <row r="14" spans="2:19" s="3" customFormat="1" ht="16.5" customHeight="1" x14ac:dyDescent="0.25">
      <c r="B14" s="165"/>
      <c r="C14" s="147"/>
      <c r="D14" s="49" t="s">
        <v>16</v>
      </c>
      <c r="E14" s="44">
        <v>1414</v>
      </c>
      <c r="F14" s="12">
        <v>3.47</v>
      </c>
      <c r="G14" s="12"/>
      <c r="H14" s="12">
        <v>3.47</v>
      </c>
      <c r="I14" s="12"/>
      <c r="J14" s="12"/>
      <c r="K14" s="12"/>
      <c r="L14" s="12"/>
      <c r="M14" s="12"/>
      <c r="N14" s="15"/>
      <c r="O14" s="11"/>
      <c r="P14" s="11"/>
      <c r="Q14" s="11"/>
      <c r="R14" s="11"/>
      <c r="S14" s="11"/>
    </row>
    <row r="15" spans="2:19" s="3" customFormat="1" ht="16.5" customHeight="1" x14ac:dyDescent="0.25">
      <c r="B15" s="165"/>
      <c r="C15" s="148">
        <v>2</v>
      </c>
      <c r="D15" s="49" t="s">
        <v>14</v>
      </c>
      <c r="E15" s="44">
        <v>3222</v>
      </c>
      <c r="F15" s="12">
        <v>39.729999999999997</v>
      </c>
      <c r="G15" s="12"/>
      <c r="H15" s="12"/>
      <c r="I15" s="12"/>
      <c r="J15" s="12"/>
      <c r="K15" s="12">
        <v>39.729999999999997</v>
      </c>
      <c r="L15" s="12"/>
      <c r="M15" s="12"/>
      <c r="N15" s="15"/>
      <c r="Q15" s="11"/>
    </row>
    <row r="16" spans="2:19" s="3" customFormat="1" ht="16.5" customHeight="1" x14ac:dyDescent="0.25">
      <c r="B16" s="165"/>
      <c r="C16" s="146"/>
      <c r="D16" s="49" t="s">
        <v>15</v>
      </c>
      <c r="E16" s="44">
        <v>3222</v>
      </c>
      <c r="F16" s="12">
        <v>9.1999999999999993</v>
      </c>
      <c r="G16" s="12"/>
      <c r="H16" s="12"/>
      <c r="I16" s="12"/>
      <c r="J16" s="12"/>
      <c r="K16" s="12">
        <v>9.1999999999999993</v>
      </c>
      <c r="L16" s="12"/>
      <c r="M16" s="12"/>
      <c r="N16" s="15"/>
      <c r="P16" s="11"/>
    </row>
    <row r="17" spans="2:18" s="3" customFormat="1" ht="16.5" customHeight="1" x14ac:dyDescent="0.25">
      <c r="B17" s="165"/>
      <c r="C17" s="146"/>
      <c r="D17" s="49" t="s">
        <v>16</v>
      </c>
      <c r="E17" s="44">
        <v>3222</v>
      </c>
      <c r="F17" s="12">
        <v>3.72</v>
      </c>
      <c r="G17" s="12"/>
      <c r="H17" s="12"/>
      <c r="I17" s="12"/>
      <c r="J17" s="12"/>
      <c r="K17" s="12">
        <v>3.72</v>
      </c>
      <c r="L17" s="12"/>
      <c r="M17" s="12"/>
      <c r="N17" s="15"/>
    </row>
    <row r="18" spans="2:18" s="3" customFormat="1" ht="16.5" customHeight="1" x14ac:dyDescent="0.25">
      <c r="B18" s="165"/>
      <c r="C18" s="146"/>
      <c r="D18" s="49" t="s">
        <v>17</v>
      </c>
      <c r="E18" s="44">
        <v>5201</v>
      </c>
      <c r="F18" s="12">
        <v>3.1</v>
      </c>
      <c r="G18" s="12"/>
      <c r="H18" s="12"/>
      <c r="I18" s="12"/>
      <c r="J18" s="12"/>
      <c r="K18" s="12"/>
      <c r="L18" s="12"/>
      <c r="M18" s="12">
        <v>3.1</v>
      </c>
      <c r="N18" s="15"/>
    </row>
    <row r="19" spans="2:18" s="3" customFormat="1" ht="16.5" customHeight="1" x14ac:dyDescent="0.25">
      <c r="B19" s="165"/>
      <c r="C19" s="146"/>
      <c r="D19" s="49" t="s">
        <v>18</v>
      </c>
      <c r="E19" s="44">
        <v>5201</v>
      </c>
      <c r="F19" s="12">
        <v>1.5</v>
      </c>
      <c r="G19" s="12"/>
      <c r="H19" s="12"/>
      <c r="I19" s="12"/>
      <c r="J19" s="12"/>
      <c r="K19" s="12"/>
      <c r="L19" s="12"/>
      <c r="M19" s="12">
        <v>1.5</v>
      </c>
      <c r="N19" s="15"/>
      <c r="O19" s="11"/>
      <c r="P19" s="11"/>
      <c r="Q19" s="11"/>
      <c r="R19" s="11"/>
    </row>
    <row r="20" spans="2:18" s="3" customFormat="1" ht="16.5" customHeight="1" x14ac:dyDescent="0.25">
      <c r="B20" s="165"/>
      <c r="C20" s="146"/>
      <c r="D20" s="49" t="s">
        <v>19</v>
      </c>
      <c r="E20" s="44">
        <v>6502</v>
      </c>
      <c r="F20" s="12">
        <v>1.32</v>
      </c>
      <c r="G20" s="12"/>
      <c r="H20" s="12"/>
      <c r="I20" s="12"/>
      <c r="J20" s="12"/>
      <c r="K20" s="12"/>
      <c r="L20" s="12"/>
      <c r="M20" s="12"/>
      <c r="N20" s="15">
        <v>1.32</v>
      </c>
    </row>
    <row r="21" spans="2:18" s="3" customFormat="1" ht="16.5" customHeight="1" x14ac:dyDescent="0.25">
      <c r="B21" s="165"/>
      <c r="C21" s="147"/>
      <c r="D21" s="49" t="s">
        <v>20</v>
      </c>
      <c r="E21" s="44">
        <v>6502</v>
      </c>
      <c r="F21" s="12">
        <v>0.92</v>
      </c>
      <c r="G21" s="12"/>
      <c r="H21" s="12"/>
      <c r="I21" s="12"/>
      <c r="J21" s="12"/>
      <c r="K21" s="12"/>
      <c r="L21" s="12"/>
      <c r="M21" s="12"/>
      <c r="N21" s="15">
        <v>0.92</v>
      </c>
    </row>
    <row r="22" spans="2:18" s="3" customFormat="1" ht="16.5" customHeight="1" x14ac:dyDescent="0.25">
      <c r="B22" s="165"/>
      <c r="C22" s="148">
        <v>3</v>
      </c>
      <c r="D22" s="49" t="s">
        <v>14</v>
      </c>
      <c r="E22" s="44">
        <v>1414</v>
      </c>
      <c r="F22" s="12">
        <v>2.92</v>
      </c>
      <c r="G22" s="12"/>
      <c r="H22" s="12">
        <v>2.92</v>
      </c>
      <c r="I22" s="12"/>
      <c r="J22" s="12"/>
      <c r="K22" s="12"/>
      <c r="L22" s="12"/>
      <c r="M22" s="12"/>
      <c r="N22" s="15"/>
      <c r="P22" s="11"/>
      <c r="Q22" s="11"/>
    </row>
    <row r="23" spans="2:18" s="3" customFormat="1" ht="16.5" customHeight="1" x14ac:dyDescent="0.25">
      <c r="B23" s="165"/>
      <c r="C23" s="146"/>
      <c r="D23" s="49" t="s">
        <v>15</v>
      </c>
      <c r="E23" s="44">
        <v>3222</v>
      </c>
      <c r="F23" s="12">
        <v>16.309999999999999</v>
      </c>
      <c r="G23" s="12"/>
      <c r="H23" s="12"/>
      <c r="I23" s="12"/>
      <c r="J23" s="12"/>
      <c r="K23" s="12">
        <v>16.309999999999999</v>
      </c>
      <c r="L23" s="12"/>
      <c r="M23" s="12"/>
      <c r="N23" s="15"/>
    </row>
    <row r="24" spans="2:18" s="3" customFormat="1" ht="16.5" customHeight="1" x14ac:dyDescent="0.25">
      <c r="B24" s="165"/>
      <c r="C24" s="146"/>
      <c r="D24" s="49" t="s">
        <v>16</v>
      </c>
      <c r="E24" s="44">
        <v>3222</v>
      </c>
      <c r="F24" s="12">
        <v>1.02</v>
      </c>
      <c r="G24" s="12"/>
      <c r="H24" s="12"/>
      <c r="I24" s="12"/>
      <c r="J24" s="12"/>
      <c r="K24" s="12">
        <v>1.02</v>
      </c>
      <c r="L24" s="12"/>
      <c r="M24" s="12"/>
      <c r="N24" s="15"/>
    </row>
    <row r="25" spans="2:18" s="3" customFormat="1" ht="16.5" customHeight="1" x14ac:dyDescent="0.25">
      <c r="B25" s="165"/>
      <c r="C25" s="146"/>
      <c r="D25" s="49" t="s">
        <v>17</v>
      </c>
      <c r="E25" s="44">
        <v>3222</v>
      </c>
      <c r="F25" s="12">
        <v>3.53</v>
      </c>
      <c r="G25" s="12"/>
      <c r="H25" s="12"/>
      <c r="I25" s="12"/>
      <c r="J25" s="12"/>
      <c r="K25" s="12">
        <v>3.53</v>
      </c>
      <c r="L25" s="12"/>
      <c r="M25" s="12"/>
      <c r="N25" s="15"/>
    </row>
    <row r="26" spans="2:18" s="3" customFormat="1" ht="16.5" customHeight="1" x14ac:dyDescent="0.25">
      <c r="B26" s="165"/>
      <c r="C26" s="147"/>
      <c r="D26" s="49" t="s">
        <v>18</v>
      </c>
      <c r="E26" s="44">
        <v>5201</v>
      </c>
      <c r="F26" s="12">
        <v>14.68</v>
      </c>
      <c r="G26" s="12"/>
      <c r="H26" s="12"/>
      <c r="I26" s="12"/>
      <c r="J26" s="12"/>
      <c r="K26" s="12"/>
      <c r="L26" s="12"/>
      <c r="M26" s="12">
        <v>14.68</v>
      </c>
      <c r="N26" s="15"/>
    </row>
    <row r="27" spans="2:18" s="3" customFormat="1" ht="16.5" customHeight="1" x14ac:dyDescent="0.25">
      <c r="B27" s="165"/>
      <c r="C27" s="148">
        <v>4</v>
      </c>
      <c r="D27" s="49" t="s">
        <v>17</v>
      </c>
      <c r="E27" s="44">
        <v>5130</v>
      </c>
      <c r="F27" s="12">
        <v>8.11</v>
      </c>
      <c r="G27" s="12"/>
      <c r="H27" s="12"/>
      <c r="I27" s="12"/>
      <c r="J27" s="12"/>
      <c r="K27" s="12"/>
      <c r="L27" s="12"/>
      <c r="M27" s="12">
        <v>8.11</v>
      </c>
      <c r="N27" s="15"/>
    </row>
    <row r="28" spans="2:18" s="3" customFormat="1" ht="16.5" customHeight="1" x14ac:dyDescent="0.25">
      <c r="B28" s="165"/>
      <c r="C28" s="147"/>
      <c r="D28" s="49" t="s">
        <v>18</v>
      </c>
      <c r="E28" s="44">
        <v>5130</v>
      </c>
      <c r="F28" s="12">
        <v>6.08</v>
      </c>
      <c r="G28" s="12"/>
      <c r="H28" s="12"/>
      <c r="I28" s="12"/>
      <c r="J28" s="12"/>
      <c r="K28" s="12"/>
      <c r="L28" s="12"/>
      <c r="M28" s="12">
        <v>6.08</v>
      </c>
      <c r="N28" s="15"/>
    </row>
    <row r="29" spans="2:18" s="3" customFormat="1" ht="16.5" customHeight="1" x14ac:dyDescent="0.25">
      <c r="B29" s="165"/>
      <c r="C29" s="44">
        <v>5</v>
      </c>
      <c r="D29" s="49" t="s">
        <v>15</v>
      </c>
      <c r="E29" s="44">
        <v>6502</v>
      </c>
      <c r="F29" s="12">
        <v>4.25</v>
      </c>
      <c r="G29" s="12"/>
      <c r="H29" s="12"/>
      <c r="I29" s="12"/>
      <c r="J29" s="12"/>
      <c r="K29" s="12"/>
      <c r="L29" s="12"/>
      <c r="M29" s="12"/>
      <c r="N29" s="15">
        <v>4.25</v>
      </c>
    </row>
    <row r="30" spans="2:18" s="3" customFormat="1" ht="16.5" customHeight="1" x14ac:dyDescent="0.25">
      <c r="B30" s="165"/>
      <c r="C30" s="44">
        <v>6</v>
      </c>
      <c r="D30" s="49" t="s">
        <v>17</v>
      </c>
      <c r="E30" s="44">
        <v>6502</v>
      </c>
      <c r="F30" s="12">
        <v>1.43</v>
      </c>
      <c r="G30" s="12"/>
      <c r="H30" s="12"/>
      <c r="I30" s="12"/>
      <c r="J30" s="12"/>
      <c r="K30" s="12"/>
      <c r="L30" s="12"/>
      <c r="M30" s="12"/>
      <c r="N30" s="15">
        <v>1.43</v>
      </c>
    </row>
    <row r="31" spans="2:18" s="3" customFormat="1" ht="16.5" customHeight="1" x14ac:dyDescent="0.25">
      <c r="B31" s="165"/>
      <c r="C31" s="44">
        <v>7</v>
      </c>
      <c r="D31" s="49" t="s">
        <v>18</v>
      </c>
      <c r="E31" s="44">
        <v>6502</v>
      </c>
      <c r="F31" s="12">
        <v>0.8</v>
      </c>
      <c r="G31" s="12"/>
      <c r="H31" s="12"/>
      <c r="I31" s="12"/>
      <c r="J31" s="12"/>
      <c r="K31" s="12"/>
      <c r="L31" s="12"/>
      <c r="M31" s="12"/>
      <c r="N31" s="15">
        <v>0.8</v>
      </c>
    </row>
    <row r="32" spans="2:18" s="3" customFormat="1" ht="16.5" customHeight="1" x14ac:dyDescent="0.25">
      <c r="B32" s="165"/>
      <c r="C32" s="148">
        <v>8</v>
      </c>
      <c r="D32" s="49" t="s">
        <v>16</v>
      </c>
      <c r="E32" s="44">
        <v>6502</v>
      </c>
      <c r="F32" s="12">
        <v>3.27</v>
      </c>
      <c r="G32" s="12"/>
      <c r="H32" s="12"/>
      <c r="I32" s="12"/>
      <c r="J32" s="12"/>
      <c r="K32" s="12"/>
      <c r="L32" s="12"/>
      <c r="M32" s="12"/>
      <c r="N32" s="15">
        <v>3.27</v>
      </c>
    </row>
    <row r="33" spans="2:14" s="3" customFormat="1" ht="16.5" customHeight="1" x14ac:dyDescent="0.25">
      <c r="B33" s="165"/>
      <c r="C33" s="147"/>
      <c r="D33" s="49" t="s">
        <v>17</v>
      </c>
      <c r="E33" s="44">
        <v>6502</v>
      </c>
      <c r="F33" s="12">
        <v>0.14000000000000001</v>
      </c>
      <c r="G33" s="12"/>
      <c r="H33" s="12"/>
      <c r="I33" s="12"/>
      <c r="J33" s="12"/>
      <c r="K33" s="12"/>
      <c r="L33" s="12"/>
      <c r="M33" s="12"/>
      <c r="N33" s="15">
        <v>0.14000000000000001</v>
      </c>
    </row>
    <row r="34" spans="2:14" s="3" customFormat="1" ht="16.5" customHeight="1" x14ac:dyDescent="0.25">
      <c r="B34" s="165"/>
      <c r="C34" s="44">
        <v>9</v>
      </c>
      <c r="D34" s="49" t="s">
        <v>15</v>
      </c>
      <c r="E34" s="44">
        <v>6502</v>
      </c>
      <c r="F34" s="12">
        <v>7.93</v>
      </c>
      <c r="G34" s="12"/>
      <c r="H34" s="12"/>
      <c r="I34" s="12"/>
      <c r="J34" s="12"/>
      <c r="K34" s="12"/>
      <c r="L34" s="12"/>
      <c r="M34" s="12"/>
      <c r="N34" s="15">
        <v>7.93</v>
      </c>
    </row>
    <row r="35" spans="2:14" s="3" customFormat="1" ht="16.5" customHeight="1" x14ac:dyDescent="0.25">
      <c r="B35" s="165"/>
      <c r="C35" s="148">
        <v>10</v>
      </c>
      <c r="D35" s="49" t="s">
        <v>18</v>
      </c>
      <c r="E35" s="44">
        <v>6502</v>
      </c>
      <c r="F35" s="12">
        <v>1.88</v>
      </c>
      <c r="G35" s="12"/>
      <c r="H35" s="12"/>
      <c r="I35" s="12"/>
      <c r="J35" s="12"/>
      <c r="K35" s="12"/>
      <c r="L35" s="12"/>
      <c r="M35" s="12"/>
      <c r="N35" s="15">
        <v>1.88</v>
      </c>
    </row>
    <row r="36" spans="2:14" s="3" customFormat="1" ht="16.5" customHeight="1" x14ac:dyDescent="0.25">
      <c r="B36" s="165"/>
      <c r="C36" s="147"/>
      <c r="D36" s="49" t="s">
        <v>19</v>
      </c>
      <c r="E36" s="44">
        <v>6502</v>
      </c>
      <c r="F36" s="12">
        <v>5.29</v>
      </c>
      <c r="G36" s="12"/>
      <c r="H36" s="12"/>
      <c r="I36" s="12"/>
      <c r="J36" s="12"/>
      <c r="K36" s="12"/>
      <c r="L36" s="12"/>
      <c r="M36" s="12"/>
      <c r="N36" s="15">
        <v>5.29</v>
      </c>
    </row>
    <row r="37" spans="2:14" s="3" customFormat="1" ht="16.5" customHeight="1" x14ac:dyDescent="0.25">
      <c r="B37" s="165"/>
      <c r="C37" s="148">
        <v>11</v>
      </c>
      <c r="D37" s="49" t="s">
        <v>14</v>
      </c>
      <c r="E37" s="44">
        <v>3208</v>
      </c>
      <c r="F37" s="12">
        <v>24.5</v>
      </c>
      <c r="G37" s="12"/>
      <c r="H37" s="12"/>
      <c r="I37" s="12"/>
      <c r="J37" s="12"/>
      <c r="K37" s="12">
        <v>24.5</v>
      </c>
      <c r="L37" s="12"/>
      <c r="M37" s="12"/>
      <c r="N37" s="15"/>
    </row>
    <row r="38" spans="2:14" s="3" customFormat="1" ht="16.5" customHeight="1" x14ac:dyDescent="0.25">
      <c r="B38" s="165"/>
      <c r="C38" s="146"/>
      <c r="D38" s="49" t="s">
        <v>15</v>
      </c>
      <c r="E38" s="44">
        <v>4329</v>
      </c>
      <c r="F38" s="12">
        <v>43.72</v>
      </c>
      <c r="G38" s="12"/>
      <c r="H38" s="12"/>
      <c r="I38" s="12"/>
      <c r="J38" s="12"/>
      <c r="K38" s="12"/>
      <c r="L38" s="12">
        <v>43.72</v>
      </c>
      <c r="M38" s="12"/>
      <c r="N38" s="15"/>
    </row>
    <row r="39" spans="2:14" s="3" customFormat="1" ht="16.5" customHeight="1" thickBot="1" x14ac:dyDescent="0.3">
      <c r="B39" s="166"/>
      <c r="C39" s="149"/>
      <c r="D39" s="21" t="s">
        <v>16</v>
      </c>
      <c r="E39" s="47">
        <v>5130</v>
      </c>
      <c r="F39" s="16">
        <v>7.02</v>
      </c>
      <c r="G39" s="16"/>
      <c r="H39" s="16"/>
      <c r="I39" s="16"/>
      <c r="J39" s="16"/>
      <c r="K39" s="16"/>
      <c r="L39" s="16"/>
      <c r="M39" s="16">
        <v>7.02</v>
      </c>
      <c r="N39" s="17"/>
    </row>
    <row r="40" spans="2:14" s="5" customFormat="1" ht="22.5" customHeight="1" x14ac:dyDescent="0.25">
      <c r="B40" s="120" t="s">
        <v>2</v>
      </c>
      <c r="C40" s="107" t="s">
        <v>0</v>
      </c>
      <c r="D40" s="107" t="s">
        <v>1</v>
      </c>
      <c r="E40" s="107" t="s">
        <v>3</v>
      </c>
      <c r="F40" s="107" t="s">
        <v>4</v>
      </c>
      <c r="G40" s="107" t="s">
        <v>6</v>
      </c>
      <c r="H40" s="107" t="s">
        <v>80</v>
      </c>
      <c r="I40" s="107" t="s">
        <v>81</v>
      </c>
      <c r="J40" s="107" t="s">
        <v>102</v>
      </c>
      <c r="K40" s="107" t="s">
        <v>7</v>
      </c>
      <c r="L40" s="107" t="s">
        <v>8</v>
      </c>
      <c r="M40" s="107" t="s">
        <v>9</v>
      </c>
      <c r="N40" s="109" t="s">
        <v>21</v>
      </c>
    </row>
    <row r="41" spans="2:14" s="5" customFormat="1" ht="14.25" customHeight="1" x14ac:dyDescent="0.25">
      <c r="B41" s="121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10"/>
    </row>
    <row r="42" spans="2:14" s="5" customFormat="1" ht="14.25" customHeight="1" x14ac:dyDescent="0.25">
      <c r="B42" s="121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10"/>
    </row>
    <row r="43" spans="2:14" s="5" customFormat="1" ht="14.25" customHeight="1" x14ac:dyDescent="0.25">
      <c r="B43" s="121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10"/>
    </row>
    <row r="44" spans="2:14" s="5" customFormat="1" ht="14.25" customHeight="1" x14ac:dyDescent="0.25">
      <c r="B44" s="122"/>
      <c r="C44" s="123"/>
      <c r="D44" s="123"/>
      <c r="E44" s="123"/>
      <c r="F44" s="41" t="s">
        <v>5</v>
      </c>
      <c r="G44" s="41" t="s">
        <v>5</v>
      </c>
      <c r="H44" s="41" t="s">
        <v>5</v>
      </c>
      <c r="I44" s="41" t="s">
        <v>5</v>
      </c>
      <c r="J44" s="41" t="s">
        <v>5</v>
      </c>
      <c r="K44" s="41" t="s">
        <v>5</v>
      </c>
      <c r="L44" s="41" t="s">
        <v>5</v>
      </c>
      <c r="M44" s="41" t="s">
        <v>5</v>
      </c>
      <c r="N44" s="4" t="s">
        <v>5</v>
      </c>
    </row>
    <row r="45" spans="2:14" ht="13.5" customHeight="1" thickBot="1" x14ac:dyDescent="0.3">
      <c r="B45" s="82">
        <v>1</v>
      </c>
      <c r="C45" s="83">
        <v>2</v>
      </c>
      <c r="D45" s="83">
        <v>3</v>
      </c>
      <c r="E45" s="83">
        <v>4</v>
      </c>
      <c r="F45" s="83">
        <v>5</v>
      </c>
      <c r="G45" s="83">
        <v>6</v>
      </c>
      <c r="H45" s="83">
        <v>7</v>
      </c>
      <c r="I45" s="83"/>
      <c r="J45" s="83"/>
      <c r="K45" s="83">
        <v>9</v>
      </c>
      <c r="L45" s="83">
        <v>10</v>
      </c>
      <c r="M45" s="83">
        <v>11</v>
      </c>
      <c r="N45" s="84">
        <v>14</v>
      </c>
    </row>
    <row r="46" spans="2:14" s="3" customFormat="1" ht="15.75" customHeight="1" x14ac:dyDescent="0.25">
      <c r="B46" s="128" t="s">
        <v>13</v>
      </c>
      <c r="C46" s="133">
        <v>11</v>
      </c>
      <c r="D46" s="18" t="s">
        <v>17</v>
      </c>
      <c r="E46" s="45">
        <v>5130</v>
      </c>
      <c r="F46" s="13">
        <v>4.29</v>
      </c>
      <c r="G46" s="13"/>
      <c r="H46" s="13"/>
      <c r="I46" s="13"/>
      <c r="J46" s="13"/>
      <c r="K46" s="13"/>
      <c r="L46" s="13"/>
      <c r="M46" s="13">
        <v>4.29</v>
      </c>
      <c r="N46" s="14"/>
    </row>
    <row r="47" spans="2:14" s="3" customFormat="1" ht="15.75" x14ac:dyDescent="0.25">
      <c r="B47" s="129"/>
      <c r="C47" s="117"/>
      <c r="D47" s="49" t="s">
        <v>18</v>
      </c>
      <c r="E47" s="44">
        <v>5130</v>
      </c>
      <c r="F47" s="12">
        <v>1.03</v>
      </c>
      <c r="G47" s="12"/>
      <c r="H47" s="12"/>
      <c r="I47" s="12"/>
      <c r="J47" s="12"/>
      <c r="K47" s="12"/>
      <c r="L47" s="12"/>
      <c r="M47" s="12">
        <v>1.03</v>
      </c>
      <c r="N47" s="15"/>
    </row>
    <row r="48" spans="2:14" s="3" customFormat="1" ht="15.75" x14ac:dyDescent="0.25">
      <c r="B48" s="129"/>
      <c r="C48" s="117"/>
      <c r="D48" s="49" t="s">
        <v>19</v>
      </c>
      <c r="E48" s="44">
        <v>5130</v>
      </c>
      <c r="F48" s="12">
        <v>0.96</v>
      </c>
      <c r="G48" s="12"/>
      <c r="H48" s="12"/>
      <c r="I48" s="12"/>
      <c r="J48" s="12"/>
      <c r="K48" s="12"/>
      <c r="L48" s="12"/>
      <c r="M48" s="12">
        <v>0.96</v>
      </c>
      <c r="N48" s="15"/>
    </row>
    <row r="49" spans="2:14" s="10" customFormat="1" ht="15.75" x14ac:dyDescent="0.25">
      <c r="B49" s="129"/>
      <c r="C49" s="44">
        <v>13</v>
      </c>
      <c r="D49" s="49" t="s">
        <v>14</v>
      </c>
      <c r="E49" s="44">
        <v>1311</v>
      </c>
      <c r="F49" s="12">
        <v>3.14</v>
      </c>
      <c r="G49" s="12"/>
      <c r="H49" s="12"/>
      <c r="I49" s="12">
        <v>3.14</v>
      </c>
      <c r="J49" s="12"/>
      <c r="K49" s="12"/>
      <c r="L49" s="12"/>
      <c r="M49" s="12"/>
      <c r="N49" s="15"/>
    </row>
    <row r="50" spans="2:14" s="3" customFormat="1" ht="15.75" x14ac:dyDescent="0.25">
      <c r="B50" s="129"/>
      <c r="C50" s="44">
        <v>15</v>
      </c>
      <c r="D50" s="49" t="s">
        <v>16</v>
      </c>
      <c r="E50" s="44">
        <v>6301</v>
      </c>
      <c r="F50" s="12">
        <v>7.03</v>
      </c>
      <c r="G50" s="12"/>
      <c r="H50" s="12"/>
      <c r="I50" s="12"/>
      <c r="J50" s="12"/>
      <c r="K50" s="12"/>
      <c r="L50" s="12"/>
      <c r="M50" s="12"/>
      <c r="N50" s="15">
        <v>7.03</v>
      </c>
    </row>
    <row r="51" spans="2:14" s="10" customFormat="1" ht="15.75" x14ac:dyDescent="0.25">
      <c r="B51" s="129"/>
      <c r="C51" s="148">
        <v>17</v>
      </c>
      <c r="D51" s="49" t="s">
        <v>16</v>
      </c>
      <c r="E51" s="44">
        <v>4234</v>
      </c>
      <c r="F51" s="12">
        <v>3.14</v>
      </c>
      <c r="G51" s="12"/>
      <c r="H51" s="12"/>
      <c r="I51" s="12"/>
      <c r="J51" s="12"/>
      <c r="K51" s="12"/>
      <c r="L51" s="12">
        <v>3.14</v>
      </c>
      <c r="M51" s="12"/>
      <c r="N51" s="15"/>
    </row>
    <row r="52" spans="2:14" s="3" customFormat="1" ht="15.75" x14ac:dyDescent="0.25">
      <c r="B52" s="129"/>
      <c r="C52" s="147"/>
      <c r="D52" s="49" t="s">
        <v>17</v>
      </c>
      <c r="E52" s="44">
        <v>6502</v>
      </c>
      <c r="F52" s="12">
        <v>2.37</v>
      </c>
      <c r="G52" s="12"/>
      <c r="H52" s="12"/>
      <c r="I52" s="12"/>
      <c r="J52" s="12"/>
      <c r="K52" s="12"/>
      <c r="L52" s="12"/>
      <c r="M52" s="12"/>
      <c r="N52" s="15">
        <v>2.37</v>
      </c>
    </row>
    <row r="53" spans="2:14" s="3" customFormat="1" ht="15.75" x14ac:dyDescent="0.25">
      <c r="B53" s="129"/>
      <c r="C53" s="148">
        <v>20</v>
      </c>
      <c r="D53" s="49" t="s">
        <v>14</v>
      </c>
      <c r="E53" s="44">
        <v>1413</v>
      </c>
      <c r="F53" s="12">
        <v>24.51</v>
      </c>
      <c r="G53" s="12"/>
      <c r="H53" s="12">
        <v>24.51</v>
      </c>
      <c r="I53" s="12"/>
      <c r="J53" s="12"/>
      <c r="K53" s="12"/>
      <c r="L53" s="12"/>
      <c r="M53" s="12"/>
      <c r="N53" s="15"/>
    </row>
    <row r="54" spans="2:14" s="3" customFormat="1" ht="15.75" x14ac:dyDescent="0.25">
      <c r="B54" s="129"/>
      <c r="C54" s="146"/>
      <c r="D54" s="49" t="s">
        <v>15</v>
      </c>
      <c r="E54" s="44">
        <v>4329</v>
      </c>
      <c r="F54" s="12">
        <v>5.25</v>
      </c>
      <c r="G54" s="12"/>
      <c r="H54" s="12"/>
      <c r="I54" s="12"/>
      <c r="J54" s="12"/>
      <c r="K54" s="12"/>
      <c r="L54" s="12">
        <v>5.25</v>
      </c>
      <c r="M54" s="12"/>
      <c r="N54" s="15"/>
    </row>
    <row r="55" spans="2:14" s="3" customFormat="1" ht="15.75" x14ac:dyDescent="0.25">
      <c r="B55" s="129"/>
      <c r="C55" s="147"/>
      <c r="D55" s="49" t="s">
        <v>16</v>
      </c>
      <c r="E55" s="44">
        <v>5130</v>
      </c>
      <c r="F55" s="12">
        <v>8.1199999999999992</v>
      </c>
      <c r="G55" s="12"/>
      <c r="H55" s="12"/>
      <c r="I55" s="12"/>
      <c r="J55" s="12"/>
      <c r="K55" s="12"/>
      <c r="L55" s="12"/>
      <c r="M55" s="12">
        <v>8.1199999999999992</v>
      </c>
      <c r="N55" s="15"/>
    </row>
    <row r="56" spans="2:14" s="10" customFormat="1" ht="15.75" x14ac:dyDescent="0.25">
      <c r="B56" s="129"/>
      <c r="C56" s="44">
        <v>22</v>
      </c>
      <c r="D56" s="49" t="s">
        <v>15</v>
      </c>
      <c r="E56" s="44">
        <v>1312</v>
      </c>
      <c r="F56" s="12">
        <v>3.14</v>
      </c>
      <c r="G56" s="12"/>
      <c r="H56" s="12"/>
      <c r="I56" s="12">
        <v>3.14</v>
      </c>
      <c r="J56" s="12"/>
      <c r="K56" s="12"/>
      <c r="L56" s="12"/>
      <c r="M56" s="12"/>
      <c r="N56" s="15"/>
    </row>
    <row r="57" spans="2:14" s="10" customFormat="1" ht="15.75" x14ac:dyDescent="0.25">
      <c r="B57" s="129"/>
      <c r="C57" s="44">
        <v>35</v>
      </c>
      <c r="D57" s="49" t="s">
        <v>15</v>
      </c>
      <c r="E57" s="44">
        <v>1311</v>
      </c>
      <c r="F57" s="12">
        <v>3.14</v>
      </c>
      <c r="G57" s="12"/>
      <c r="H57" s="12"/>
      <c r="I57" s="12">
        <v>3.14</v>
      </c>
      <c r="J57" s="12"/>
      <c r="K57" s="12"/>
      <c r="L57" s="12"/>
      <c r="M57" s="12"/>
      <c r="N57" s="15"/>
    </row>
    <row r="58" spans="2:14" s="3" customFormat="1" ht="15.75" x14ac:dyDescent="0.25">
      <c r="B58" s="129"/>
      <c r="C58" s="44">
        <v>63</v>
      </c>
      <c r="D58" s="49" t="s">
        <v>17</v>
      </c>
      <c r="E58" s="44">
        <v>6601</v>
      </c>
      <c r="F58" s="12">
        <v>0.55000000000000004</v>
      </c>
      <c r="G58" s="12"/>
      <c r="H58" s="12"/>
      <c r="I58" s="12"/>
      <c r="J58" s="12"/>
      <c r="K58" s="12"/>
      <c r="L58" s="12"/>
      <c r="M58" s="12"/>
      <c r="N58" s="15">
        <v>0.55000000000000004</v>
      </c>
    </row>
    <row r="59" spans="2:14" s="10" customFormat="1" ht="15.75" x14ac:dyDescent="0.25">
      <c r="B59" s="129"/>
      <c r="C59" s="44">
        <v>69</v>
      </c>
      <c r="D59" s="49" t="s">
        <v>16</v>
      </c>
      <c r="E59" s="44">
        <v>1414</v>
      </c>
      <c r="F59" s="12">
        <v>3.14</v>
      </c>
      <c r="G59" s="12"/>
      <c r="H59" s="12">
        <v>3.14</v>
      </c>
      <c r="I59" s="12"/>
      <c r="J59" s="12"/>
      <c r="K59" s="12"/>
      <c r="L59" s="12"/>
      <c r="M59" s="12"/>
      <c r="N59" s="15"/>
    </row>
    <row r="60" spans="2:14" s="10" customFormat="1" ht="15.75" x14ac:dyDescent="0.25">
      <c r="B60" s="129"/>
      <c r="C60" s="44">
        <v>70</v>
      </c>
      <c r="D60" s="49" t="s">
        <v>14</v>
      </c>
      <c r="E60" s="44">
        <v>1309</v>
      </c>
      <c r="F60" s="12">
        <v>3.14</v>
      </c>
      <c r="G60" s="12"/>
      <c r="H60" s="12"/>
      <c r="I60" s="12">
        <v>3.14</v>
      </c>
      <c r="J60" s="12"/>
      <c r="K60" s="12"/>
      <c r="L60" s="12"/>
      <c r="M60" s="12"/>
      <c r="N60" s="15"/>
    </row>
    <row r="61" spans="2:14" s="3" customFormat="1" ht="15.75" x14ac:dyDescent="0.25">
      <c r="B61" s="129"/>
      <c r="C61" s="148">
        <v>74</v>
      </c>
      <c r="D61" s="49" t="s">
        <v>15</v>
      </c>
      <c r="E61" s="44">
        <v>5201</v>
      </c>
      <c r="F61" s="12">
        <v>0.83</v>
      </c>
      <c r="G61" s="12"/>
      <c r="H61" s="12"/>
      <c r="I61" s="12"/>
      <c r="J61" s="12"/>
      <c r="K61" s="12"/>
      <c r="L61" s="12"/>
      <c r="M61" s="12">
        <v>0.83</v>
      </c>
      <c r="N61" s="15"/>
    </row>
    <row r="62" spans="2:14" s="3" customFormat="1" ht="15.75" x14ac:dyDescent="0.25">
      <c r="B62" s="129"/>
      <c r="C62" s="147"/>
      <c r="D62" s="49" t="s">
        <v>16</v>
      </c>
      <c r="E62" s="44">
        <v>6601</v>
      </c>
      <c r="F62" s="12">
        <v>1.52</v>
      </c>
      <c r="G62" s="12"/>
      <c r="H62" s="12"/>
      <c r="I62" s="12"/>
      <c r="J62" s="12"/>
      <c r="K62" s="12"/>
      <c r="L62" s="12"/>
      <c r="M62" s="12"/>
      <c r="N62" s="15">
        <v>1.52</v>
      </c>
    </row>
    <row r="63" spans="2:14" s="3" customFormat="1" ht="15.75" x14ac:dyDescent="0.25">
      <c r="B63" s="129"/>
      <c r="C63" s="44">
        <v>77</v>
      </c>
      <c r="D63" s="49" t="s">
        <v>16</v>
      </c>
      <c r="E63" s="44">
        <v>5201</v>
      </c>
      <c r="F63" s="12">
        <v>1.24</v>
      </c>
      <c r="G63" s="12"/>
      <c r="H63" s="12"/>
      <c r="I63" s="12"/>
      <c r="J63" s="12"/>
      <c r="K63" s="12"/>
      <c r="L63" s="12"/>
      <c r="M63" s="12">
        <v>1.24</v>
      </c>
      <c r="N63" s="15"/>
    </row>
    <row r="64" spans="2:14" s="3" customFormat="1" ht="15.75" x14ac:dyDescent="0.25">
      <c r="B64" s="129"/>
      <c r="C64" s="44">
        <v>78</v>
      </c>
      <c r="D64" s="49" t="s">
        <v>18</v>
      </c>
      <c r="E64" s="44">
        <v>5201</v>
      </c>
      <c r="F64" s="12">
        <v>0.33</v>
      </c>
      <c r="G64" s="12"/>
      <c r="H64" s="12"/>
      <c r="I64" s="12"/>
      <c r="J64" s="12"/>
      <c r="K64" s="12"/>
      <c r="L64" s="12"/>
      <c r="M64" s="12">
        <v>0.33</v>
      </c>
      <c r="N64" s="15"/>
    </row>
    <row r="65" spans="2:14" s="3" customFormat="1" ht="15.75" x14ac:dyDescent="0.25">
      <c r="B65" s="129"/>
      <c r="C65" s="44">
        <v>79</v>
      </c>
      <c r="D65" s="49" t="s">
        <v>16</v>
      </c>
      <c r="E65" s="44">
        <v>6601</v>
      </c>
      <c r="F65" s="12">
        <v>1.1499999999999999</v>
      </c>
      <c r="G65" s="12"/>
      <c r="H65" s="12"/>
      <c r="I65" s="12"/>
      <c r="J65" s="12"/>
      <c r="K65" s="12"/>
      <c r="L65" s="12"/>
      <c r="M65" s="12"/>
      <c r="N65" s="15">
        <v>1.1499999999999999</v>
      </c>
    </row>
    <row r="66" spans="2:14" s="10" customFormat="1" ht="15.75" x14ac:dyDescent="0.25">
      <c r="B66" s="129"/>
      <c r="C66" s="148">
        <v>81</v>
      </c>
      <c r="D66" s="49" t="s">
        <v>14</v>
      </c>
      <c r="E66" s="44">
        <v>1309</v>
      </c>
      <c r="F66" s="12">
        <v>6.28</v>
      </c>
      <c r="G66" s="12"/>
      <c r="H66" s="12"/>
      <c r="I66" s="12">
        <v>6.28</v>
      </c>
      <c r="J66" s="12"/>
      <c r="K66" s="12"/>
      <c r="L66" s="12"/>
      <c r="M66" s="12"/>
      <c r="N66" s="15"/>
    </row>
    <row r="67" spans="2:14" s="3" customFormat="1" ht="15.75" x14ac:dyDescent="0.25">
      <c r="B67" s="129"/>
      <c r="C67" s="147"/>
      <c r="D67" s="49" t="s">
        <v>15</v>
      </c>
      <c r="E67" s="44">
        <v>6601</v>
      </c>
      <c r="F67" s="12">
        <v>0.7</v>
      </c>
      <c r="G67" s="12"/>
      <c r="H67" s="12"/>
      <c r="I67" s="12"/>
      <c r="J67" s="12"/>
      <c r="K67" s="12"/>
      <c r="L67" s="12"/>
      <c r="M67" s="12"/>
      <c r="N67" s="15">
        <v>0.7</v>
      </c>
    </row>
    <row r="68" spans="2:14" s="10" customFormat="1" ht="15.75" x14ac:dyDescent="0.25">
      <c r="B68" s="129"/>
      <c r="C68" s="44">
        <v>85</v>
      </c>
      <c r="D68" s="49" t="s">
        <v>14</v>
      </c>
      <c r="E68" s="44">
        <v>1309</v>
      </c>
      <c r="F68" s="12">
        <v>3.14</v>
      </c>
      <c r="G68" s="12"/>
      <c r="H68" s="12"/>
      <c r="I68" s="12">
        <v>3.14</v>
      </c>
      <c r="J68" s="12"/>
      <c r="K68" s="12"/>
      <c r="L68" s="12"/>
      <c r="M68" s="12"/>
      <c r="N68" s="15"/>
    </row>
    <row r="69" spans="2:14" s="3" customFormat="1" ht="15.75" x14ac:dyDescent="0.25">
      <c r="B69" s="129"/>
      <c r="C69" s="44">
        <v>89</v>
      </c>
      <c r="D69" s="49" t="s">
        <v>15</v>
      </c>
      <c r="E69" s="44">
        <v>6301</v>
      </c>
      <c r="F69" s="12">
        <v>1.63</v>
      </c>
      <c r="G69" s="12"/>
      <c r="H69" s="12"/>
      <c r="I69" s="12"/>
      <c r="J69" s="12"/>
      <c r="K69" s="12"/>
      <c r="L69" s="12"/>
      <c r="M69" s="12"/>
      <c r="N69" s="15">
        <v>1.63</v>
      </c>
    </row>
    <row r="70" spans="2:14" s="10" customFormat="1" ht="15.75" x14ac:dyDescent="0.25">
      <c r="B70" s="129"/>
      <c r="C70" s="44">
        <v>100</v>
      </c>
      <c r="D70" s="49" t="s">
        <v>14</v>
      </c>
      <c r="E70" s="44">
        <v>1309</v>
      </c>
      <c r="F70" s="12">
        <v>3.14</v>
      </c>
      <c r="G70" s="12"/>
      <c r="H70" s="12"/>
      <c r="I70" s="12">
        <v>3.14</v>
      </c>
      <c r="J70" s="12"/>
      <c r="K70" s="12"/>
      <c r="L70" s="12"/>
      <c r="M70" s="12"/>
      <c r="N70" s="15"/>
    </row>
    <row r="71" spans="2:14" s="3" customFormat="1" ht="15.75" x14ac:dyDescent="0.25">
      <c r="B71" s="129"/>
      <c r="C71" s="117">
        <v>127</v>
      </c>
      <c r="D71" s="49" t="s">
        <v>17</v>
      </c>
      <c r="E71" s="44">
        <v>5130</v>
      </c>
      <c r="F71" s="12">
        <v>1.46</v>
      </c>
      <c r="G71" s="12"/>
      <c r="H71" s="12"/>
      <c r="I71" s="12"/>
      <c r="J71" s="12"/>
      <c r="K71" s="12"/>
      <c r="L71" s="12"/>
      <c r="M71" s="12">
        <v>1.46</v>
      </c>
      <c r="N71" s="15"/>
    </row>
    <row r="72" spans="2:14" s="3" customFormat="1" ht="16.5" customHeight="1" x14ac:dyDescent="0.25">
      <c r="B72" s="129"/>
      <c r="C72" s="117"/>
      <c r="D72" s="49" t="s">
        <v>18</v>
      </c>
      <c r="E72" s="44">
        <v>5130</v>
      </c>
      <c r="F72" s="12">
        <v>0.43</v>
      </c>
      <c r="G72" s="12"/>
      <c r="H72" s="12"/>
      <c r="I72" s="12"/>
      <c r="J72" s="12"/>
      <c r="K72" s="12"/>
      <c r="L72" s="12"/>
      <c r="M72" s="12">
        <v>0.43</v>
      </c>
      <c r="N72" s="15"/>
    </row>
    <row r="73" spans="2:14" s="3" customFormat="1" ht="16.5" customHeight="1" x14ac:dyDescent="0.25">
      <c r="B73" s="129"/>
      <c r="C73" s="117">
        <v>133</v>
      </c>
      <c r="D73" s="49" t="s">
        <v>15</v>
      </c>
      <c r="E73" s="44">
        <v>3222</v>
      </c>
      <c r="F73" s="12">
        <v>2.0099999999999998</v>
      </c>
      <c r="G73" s="12"/>
      <c r="H73" s="12"/>
      <c r="I73" s="12"/>
      <c r="J73" s="12"/>
      <c r="K73" s="12">
        <v>2.0099999999999998</v>
      </c>
      <c r="L73" s="12"/>
      <c r="M73" s="12"/>
      <c r="N73" s="15"/>
    </row>
    <row r="74" spans="2:14" s="3" customFormat="1" ht="16.5" customHeight="1" x14ac:dyDescent="0.25">
      <c r="B74" s="129"/>
      <c r="C74" s="117"/>
      <c r="D74" s="49" t="s">
        <v>16</v>
      </c>
      <c r="E74" s="44">
        <v>3222</v>
      </c>
      <c r="F74" s="12">
        <v>1.18</v>
      </c>
      <c r="G74" s="12"/>
      <c r="H74" s="12"/>
      <c r="I74" s="12"/>
      <c r="J74" s="12"/>
      <c r="K74" s="12">
        <v>1.18</v>
      </c>
      <c r="L74" s="12"/>
      <c r="M74" s="12"/>
      <c r="N74" s="15"/>
    </row>
    <row r="75" spans="2:14" s="3" customFormat="1" ht="16.5" customHeight="1" x14ac:dyDescent="0.25">
      <c r="B75" s="129"/>
      <c r="C75" s="117"/>
      <c r="D75" s="49" t="s">
        <v>17</v>
      </c>
      <c r="E75" s="44">
        <v>3222</v>
      </c>
      <c r="F75" s="12">
        <v>0.98</v>
      </c>
      <c r="G75" s="12"/>
      <c r="H75" s="12"/>
      <c r="I75" s="12"/>
      <c r="J75" s="12"/>
      <c r="K75" s="12">
        <v>0.98</v>
      </c>
      <c r="L75" s="12"/>
      <c r="M75" s="12"/>
      <c r="N75" s="15"/>
    </row>
    <row r="76" spans="2:14" s="3" customFormat="1" ht="16.5" customHeight="1" x14ac:dyDescent="0.25">
      <c r="B76" s="129"/>
      <c r="C76" s="117"/>
      <c r="D76" s="49" t="s">
        <v>18</v>
      </c>
      <c r="E76" s="44">
        <v>5130</v>
      </c>
      <c r="F76" s="12">
        <v>13.75</v>
      </c>
      <c r="G76" s="12"/>
      <c r="H76" s="12"/>
      <c r="I76" s="12"/>
      <c r="J76" s="12"/>
      <c r="K76" s="12"/>
      <c r="L76" s="12"/>
      <c r="M76" s="12">
        <v>13.75</v>
      </c>
      <c r="N76" s="15"/>
    </row>
    <row r="77" spans="2:14" s="3" customFormat="1" ht="16.5" customHeight="1" x14ac:dyDescent="0.25">
      <c r="B77" s="129"/>
      <c r="C77" s="117"/>
      <c r="D77" s="49" t="s">
        <v>19</v>
      </c>
      <c r="E77" s="44">
        <v>5130</v>
      </c>
      <c r="F77" s="12">
        <v>5.43</v>
      </c>
      <c r="G77" s="12"/>
      <c r="H77" s="12"/>
      <c r="I77" s="12"/>
      <c r="J77" s="12"/>
      <c r="K77" s="12"/>
      <c r="L77" s="12"/>
      <c r="M77" s="12">
        <v>5.43</v>
      </c>
      <c r="N77" s="15"/>
    </row>
    <row r="78" spans="2:14" s="3" customFormat="1" ht="16.5" customHeight="1" thickBot="1" x14ac:dyDescent="0.3">
      <c r="B78" s="130"/>
      <c r="C78" s="47">
        <v>137</v>
      </c>
      <c r="D78" s="21" t="s">
        <v>14</v>
      </c>
      <c r="E78" s="47">
        <v>1101</v>
      </c>
      <c r="F78" s="16">
        <v>23.11</v>
      </c>
      <c r="G78" s="16"/>
      <c r="H78" s="16">
        <v>23.11</v>
      </c>
      <c r="I78" s="16"/>
      <c r="J78" s="16"/>
      <c r="K78" s="16"/>
      <c r="L78" s="16"/>
      <c r="M78" s="16"/>
      <c r="N78" s="17"/>
    </row>
    <row r="79" spans="2:14" s="5" customFormat="1" ht="22.5" customHeight="1" x14ac:dyDescent="0.25">
      <c r="B79" s="120" t="s">
        <v>2</v>
      </c>
      <c r="C79" s="107" t="s">
        <v>0</v>
      </c>
      <c r="D79" s="107" t="s">
        <v>1</v>
      </c>
      <c r="E79" s="107" t="s">
        <v>3</v>
      </c>
      <c r="F79" s="107" t="s">
        <v>4</v>
      </c>
      <c r="G79" s="107" t="s">
        <v>6</v>
      </c>
      <c r="H79" s="107" t="s">
        <v>80</v>
      </c>
      <c r="I79" s="107" t="s">
        <v>81</v>
      </c>
      <c r="J79" s="107" t="s">
        <v>102</v>
      </c>
      <c r="K79" s="107" t="s">
        <v>7</v>
      </c>
      <c r="L79" s="107" t="s">
        <v>8</v>
      </c>
      <c r="M79" s="107" t="s">
        <v>9</v>
      </c>
      <c r="N79" s="109" t="s">
        <v>21</v>
      </c>
    </row>
    <row r="80" spans="2:14" s="5" customFormat="1" ht="14.25" customHeight="1" x14ac:dyDescent="0.25">
      <c r="B80" s="121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10"/>
    </row>
    <row r="81" spans="1:15" s="5" customFormat="1" ht="14.25" customHeight="1" x14ac:dyDescent="0.25">
      <c r="B81" s="121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10"/>
    </row>
    <row r="82" spans="1:15" s="5" customFormat="1" ht="14.25" customHeight="1" x14ac:dyDescent="0.25">
      <c r="B82" s="121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10"/>
    </row>
    <row r="83" spans="1:15" s="5" customFormat="1" ht="14.25" customHeight="1" x14ac:dyDescent="0.25">
      <c r="B83" s="122"/>
      <c r="C83" s="123"/>
      <c r="D83" s="123"/>
      <c r="E83" s="123"/>
      <c r="F83" s="41" t="s">
        <v>5</v>
      </c>
      <c r="G83" s="41" t="s">
        <v>5</v>
      </c>
      <c r="H83" s="41" t="s">
        <v>5</v>
      </c>
      <c r="I83" s="41" t="s">
        <v>5</v>
      </c>
      <c r="J83" s="41" t="s">
        <v>5</v>
      </c>
      <c r="K83" s="41" t="s">
        <v>5</v>
      </c>
      <c r="L83" s="41" t="s">
        <v>5</v>
      </c>
      <c r="M83" s="41" t="s">
        <v>5</v>
      </c>
      <c r="N83" s="4" t="s">
        <v>5</v>
      </c>
    </row>
    <row r="84" spans="1:15" ht="13.5" customHeight="1" thickBot="1" x14ac:dyDescent="0.3">
      <c r="B84" s="7">
        <v>1</v>
      </c>
      <c r="C84" s="9">
        <v>2</v>
      </c>
      <c r="D84" s="9">
        <v>3</v>
      </c>
      <c r="E84" s="9">
        <v>4</v>
      </c>
      <c r="F84" s="9">
        <v>5</v>
      </c>
      <c r="G84" s="9">
        <v>6</v>
      </c>
      <c r="H84" s="9">
        <v>7</v>
      </c>
      <c r="I84" s="9"/>
      <c r="J84" s="9"/>
      <c r="K84" s="9">
        <v>9</v>
      </c>
      <c r="L84" s="9">
        <v>10</v>
      </c>
      <c r="M84" s="9">
        <v>11</v>
      </c>
      <c r="N84" s="6">
        <v>14</v>
      </c>
    </row>
    <row r="85" spans="1:15" s="3" customFormat="1" ht="16.5" customHeight="1" x14ac:dyDescent="0.25">
      <c r="B85" s="124" t="s">
        <v>13</v>
      </c>
      <c r="C85" s="133">
        <v>137</v>
      </c>
      <c r="D85" s="18" t="s">
        <v>15</v>
      </c>
      <c r="E85" s="45">
        <v>3222</v>
      </c>
      <c r="F85" s="13">
        <v>18.71</v>
      </c>
      <c r="G85" s="13"/>
      <c r="H85" s="13"/>
      <c r="I85" s="13"/>
      <c r="J85" s="13"/>
      <c r="K85" s="13">
        <v>18.71</v>
      </c>
      <c r="L85" s="13"/>
      <c r="M85" s="13"/>
      <c r="N85" s="14"/>
    </row>
    <row r="86" spans="1:15" s="3" customFormat="1" ht="16.5" customHeight="1" x14ac:dyDescent="0.25">
      <c r="B86" s="114"/>
      <c r="C86" s="117"/>
      <c r="D86" s="49" t="s">
        <v>16</v>
      </c>
      <c r="E86" s="44">
        <v>5130</v>
      </c>
      <c r="F86" s="12">
        <v>14.82</v>
      </c>
      <c r="G86" s="12"/>
      <c r="H86" s="12"/>
      <c r="I86" s="12"/>
      <c r="J86" s="12"/>
      <c r="K86" s="12"/>
      <c r="L86" s="12"/>
      <c r="M86" s="12">
        <v>14.82</v>
      </c>
      <c r="N86" s="15"/>
    </row>
    <row r="87" spans="1:15" s="3" customFormat="1" ht="16.5" customHeight="1" x14ac:dyDescent="0.25">
      <c r="B87" s="114"/>
      <c r="C87" s="117"/>
      <c r="D87" s="49" t="s">
        <v>17</v>
      </c>
      <c r="E87" s="44">
        <v>5130</v>
      </c>
      <c r="F87" s="12">
        <v>17.649999999999999</v>
      </c>
      <c r="G87" s="12"/>
      <c r="H87" s="12"/>
      <c r="I87" s="12"/>
      <c r="J87" s="12"/>
      <c r="K87" s="12"/>
      <c r="L87" s="12"/>
      <c r="M87" s="12">
        <v>17.649999999999999</v>
      </c>
      <c r="N87" s="15"/>
    </row>
    <row r="88" spans="1:15" s="10" customFormat="1" ht="16.5" customHeight="1" x14ac:dyDescent="0.25">
      <c r="B88" s="114"/>
      <c r="C88" s="44">
        <v>4</v>
      </c>
      <c r="D88" s="49"/>
      <c r="E88" s="44">
        <v>1300</v>
      </c>
      <c r="F88" s="12">
        <v>3.14</v>
      </c>
      <c r="G88" s="12"/>
      <c r="H88" s="12"/>
      <c r="I88" s="12">
        <v>3.14</v>
      </c>
      <c r="J88" s="12"/>
      <c r="K88" s="12"/>
      <c r="L88" s="12"/>
      <c r="M88" s="12"/>
      <c r="N88" s="15"/>
    </row>
    <row r="89" spans="1:15" s="3" customFormat="1" ht="16.5" customHeight="1" thickBot="1" x14ac:dyDescent="0.3">
      <c r="B89" s="125"/>
      <c r="C89" s="158" t="s">
        <v>22</v>
      </c>
      <c r="D89" s="158"/>
      <c r="E89" s="158"/>
      <c r="F89" s="88">
        <f>F12+F13+F14+F15+F16+F17+F18+F19+F20+F21+F22+F23+F24+F25+F26+F27+F28+F29+F30+F31+F32+F33+F34+F35+F36+F37+F38+F39+F46+F47+F48+F49+F50+F51+F52+F53+F54+F55+F56+F57+F58+F59+F60+F61+F62+F63+F64+F65+F66+F67+F68+F69+F70+F71+F72+F73+F74+F75+F76+F77+F78+F85+F86+F87+F88</f>
        <v>429.47999999999979</v>
      </c>
      <c r="G89" s="89">
        <f>G12+G13+G14+G15+G16+G17+G18+G19+G20+G21+G22+G23+G24+G25+G26+G27+G28+G29+G30+G31+G32+G33+G34+G35+G36+G37+G38+G39+G46+G47+G48+G49+G50+G51+G52+G53+G54+G55+G56+G57+G58+G59+G60+G61+G62+G63+G64+G65+G66+G67+G68+G69+G70+G71+G72+G73+G74+G75+G76+G77+G78+G85+G86+G87+G88</f>
        <v>0</v>
      </c>
      <c r="H89" s="89">
        <f>H12+H13+H14+H15+H16+H17+H18+H19+H20+H21+H22+H23+H24+H25+H26+H27+H28+H29+H30+H31+H32+H33+H34+H35+H36+H37+H38+H39+H46+H47+H48+H49+H50+H51+H52+H53+H54+H55+H56+H57+H58+H59+H60+H61+H62+H63+H64+H65+H66+H67+H68+H69+H70+H71+H72+H73+H74+H75+H76+H77+H78+H85+H86+H87+H88</f>
        <v>75.210000000000008</v>
      </c>
      <c r="I89" s="89">
        <f>I12+I13+I14+I15+I16+I17+I18+I19+I20+I21+I22+I23+I24+I25+I26+I27+I28+I29+I30+I31+I32+I33+I34+I35+I36+I37+I38+I39+I46+I47+I48+I49+I50+I51+I52+I53+I54+I55+I56+I57+I58+I59+I60+I61+I62+I63+I64+I65+I66+I67+I68+I69+I70+I71+I72+I73+I74+I75+I76+I77+I78+I85+I86+I87+I88</f>
        <v>28.26</v>
      </c>
      <c r="J89" s="89"/>
      <c r="K89" s="89">
        <f>K12+K13+K14+K15+K16+K17+K18+K19+K20+K21+K22+K23+K24+K25+K26+K27+K28+K29+K30+K31+K32+K33+K34+K35+K36+K37+K38+K39+K46+K47+K48+K49+K50+K51+K52+K53+K54+K55+K56+K57+K58+K59+K60+K61+K62+K63+K64+K65+K66+K67+K68+K69+K70+K71+K72+K73+K74+K75+K76+K77+K78+K85+K86+K87+K88</f>
        <v>120.89000000000001</v>
      </c>
      <c r="L89" s="89">
        <f>L12+L13+L14+L15+L16+L17+L18+L19+L20+L21+L22+L23+L24+L25+L26+L27+L28+L29+L30+L31+L32+L33+L34+L35+L36+L37+L38+L39+L46+L47+L48+L49+L50+L51+L52+L53+L54+L55+L56+L57+L58+L59+L60+L61+L62+L63+L64+L65+L66+L67+L68+L69+L70+L71+L72+L73+L74+L75+L76+L77+L78+L85+L86+L87+L88</f>
        <v>52.11</v>
      </c>
      <c r="M89" s="89">
        <f>M12+M13+M14+M15+M16+M17+M18+M19+M20+M21+M22+M23+M24+M25+M26+M27+M28+M29+M30+M31+M32+M33+M34+M35+M36+M37+M38+M39+M46+M47+M48+M49+M50+M51+M52+M53+M54+M55+M56+M57+M58+M59+M60+M61+M62+M63+M64+M65+M66+M67+M68+M69+M70+M71+M72+M73+M74+M75+M76+M77+M78+M85+M86+M87+M88</f>
        <v>110.82999999999998</v>
      </c>
      <c r="N89" s="90">
        <f>N12+N13+N14+N15+N16+N17+N18+N19+N20+N21+N22+N23+N24+N25+N26+N27+N28+N29+N30+N31+N32+N33+N34+N35+N36+N37+N38+N39+N46+N47+N48+N49+N50+N51+N52+N53+N54+N55+N56+N57+N58+N59+N60+N61+N62+N63+N64+N65+N66+N67+N68+N69+N70+N71+N72+N73+N74+N75+N76+N77+N78+N85+N86+N87+N88</f>
        <v>42.18</v>
      </c>
      <c r="O89" s="11"/>
    </row>
    <row r="90" spans="1:15" s="32" customFormat="1" ht="16.5" customHeight="1" x14ac:dyDescent="0.25">
      <c r="A90" s="35"/>
      <c r="B90" s="131" t="s">
        <v>23</v>
      </c>
      <c r="C90" s="80">
        <v>1</v>
      </c>
      <c r="D90" s="80"/>
      <c r="E90" s="80">
        <v>1413</v>
      </c>
      <c r="F90" s="85">
        <v>51.53</v>
      </c>
      <c r="G90" s="86"/>
      <c r="H90" s="86">
        <v>51.53</v>
      </c>
      <c r="I90" s="86"/>
      <c r="J90" s="86"/>
      <c r="K90" s="86"/>
      <c r="L90" s="86"/>
      <c r="M90" s="86"/>
      <c r="N90" s="87"/>
      <c r="O90" s="34"/>
    </row>
    <row r="91" spans="1:15" s="8" customFormat="1" ht="15.75" x14ac:dyDescent="0.25">
      <c r="B91" s="129"/>
      <c r="C91" s="46">
        <v>3</v>
      </c>
      <c r="D91" s="28" t="s">
        <v>16</v>
      </c>
      <c r="E91" s="46">
        <v>5201</v>
      </c>
      <c r="F91" s="29">
        <v>0.46</v>
      </c>
      <c r="G91" s="30"/>
      <c r="H91" s="30"/>
      <c r="I91" s="30"/>
      <c r="J91" s="30"/>
      <c r="K91" s="30"/>
      <c r="L91" s="30"/>
      <c r="M91" s="30">
        <v>0.46</v>
      </c>
      <c r="N91" s="31"/>
    </row>
    <row r="92" spans="1:15" s="33" customFormat="1" ht="15.75" x14ac:dyDescent="0.25">
      <c r="B92" s="129"/>
      <c r="C92" s="46">
        <v>6</v>
      </c>
      <c r="D92" s="28" t="s">
        <v>14</v>
      </c>
      <c r="E92" s="46">
        <v>1312</v>
      </c>
      <c r="F92" s="29">
        <v>3.14</v>
      </c>
      <c r="G92" s="30"/>
      <c r="H92" s="30"/>
      <c r="I92" s="30">
        <v>3.14</v>
      </c>
      <c r="J92" s="30"/>
      <c r="K92" s="30"/>
      <c r="L92" s="30"/>
      <c r="M92" s="30"/>
      <c r="N92" s="31"/>
    </row>
    <row r="93" spans="1:15" s="33" customFormat="1" ht="15.75" x14ac:dyDescent="0.25">
      <c r="B93" s="129"/>
      <c r="C93" s="46">
        <v>9</v>
      </c>
      <c r="D93" s="28" t="s">
        <v>14</v>
      </c>
      <c r="E93" s="46">
        <v>1312</v>
      </c>
      <c r="F93" s="29">
        <v>27.41</v>
      </c>
      <c r="G93" s="30"/>
      <c r="H93" s="30"/>
      <c r="I93" s="30">
        <v>27.41</v>
      </c>
      <c r="J93" s="30"/>
      <c r="K93" s="30"/>
      <c r="L93" s="30"/>
      <c r="M93" s="30"/>
      <c r="N93" s="31"/>
    </row>
    <row r="94" spans="1:15" s="33" customFormat="1" ht="15.75" x14ac:dyDescent="0.25">
      <c r="B94" s="129"/>
      <c r="C94" s="46">
        <v>10</v>
      </c>
      <c r="D94" s="28" t="s">
        <v>14</v>
      </c>
      <c r="E94" s="46">
        <v>1312</v>
      </c>
      <c r="F94" s="29">
        <v>34.58</v>
      </c>
      <c r="G94" s="30"/>
      <c r="H94" s="30"/>
      <c r="I94" s="30">
        <v>34.58</v>
      </c>
      <c r="J94" s="30"/>
      <c r="K94" s="30"/>
      <c r="L94" s="30"/>
      <c r="M94" s="30"/>
      <c r="N94" s="31"/>
    </row>
    <row r="95" spans="1:15" s="33" customFormat="1" ht="15.75" x14ac:dyDescent="0.25">
      <c r="B95" s="129"/>
      <c r="C95" s="46">
        <v>11</v>
      </c>
      <c r="D95" s="28" t="s">
        <v>14</v>
      </c>
      <c r="E95" s="46">
        <v>1312</v>
      </c>
      <c r="F95" s="29">
        <v>45.68</v>
      </c>
      <c r="G95" s="30"/>
      <c r="H95" s="30"/>
      <c r="I95" s="30">
        <v>45.68</v>
      </c>
      <c r="J95" s="30"/>
      <c r="K95" s="30"/>
      <c r="L95" s="30"/>
      <c r="M95" s="30"/>
      <c r="N95" s="31"/>
    </row>
    <row r="96" spans="1:15" s="33" customFormat="1" ht="15.75" x14ac:dyDescent="0.25">
      <c r="B96" s="129"/>
      <c r="C96" s="46">
        <v>13</v>
      </c>
      <c r="D96" s="28" t="s">
        <v>15</v>
      </c>
      <c r="E96" s="46">
        <v>1413</v>
      </c>
      <c r="F96" s="29">
        <v>3.14</v>
      </c>
      <c r="G96" s="30"/>
      <c r="H96" s="30">
        <v>3.14</v>
      </c>
      <c r="I96" s="30"/>
      <c r="J96" s="30"/>
      <c r="K96" s="30"/>
      <c r="L96" s="30"/>
      <c r="M96" s="30"/>
      <c r="N96" s="31"/>
    </row>
    <row r="97" spans="2:14" s="8" customFormat="1" ht="15.75" x14ac:dyDescent="0.25">
      <c r="B97" s="129"/>
      <c r="C97" s="46">
        <v>14</v>
      </c>
      <c r="D97" s="28" t="s">
        <v>19</v>
      </c>
      <c r="E97" s="46">
        <v>6301</v>
      </c>
      <c r="F97" s="29">
        <v>2.54</v>
      </c>
      <c r="G97" s="30"/>
      <c r="H97" s="30"/>
      <c r="I97" s="30"/>
      <c r="J97" s="30"/>
      <c r="K97" s="30"/>
      <c r="L97" s="30"/>
      <c r="M97" s="30"/>
      <c r="N97" s="31">
        <v>2.54</v>
      </c>
    </row>
    <row r="98" spans="2:14" s="8" customFormat="1" ht="15.75" x14ac:dyDescent="0.25">
      <c r="B98" s="129"/>
      <c r="C98" s="46">
        <v>18</v>
      </c>
      <c r="D98" s="28" t="s">
        <v>16</v>
      </c>
      <c r="E98" s="46">
        <v>6301</v>
      </c>
      <c r="F98" s="29">
        <v>2.27</v>
      </c>
      <c r="G98" s="30"/>
      <c r="H98" s="30"/>
      <c r="I98" s="30"/>
      <c r="J98" s="30"/>
      <c r="K98" s="30"/>
      <c r="L98" s="30"/>
      <c r="M98" s="30"/>
      <c r="N98" s="31">
        <v>2.27</v>
      </c>
    </row>
    <row r="99" spans="2:14" s="8" customFormat="1" ht="15.75" x14ac:dyDescent="0.25">
      <c r="B99" s="129"/>
      <c r="C99" s="167">
        <v>22</v>
      </c>
      <c r="D99" s="28" t="s">
        <v>17</v>
      </c>
      <c r="E99" s="46">
        <v>5201</v>
      </c>
      <c r="F99" s="29">
        <v>2.27</v>
      </c>
      <c r="G99" s="30"/>
      <c r="H99" s="30"/>
      <c r="I99" s="30"/>
      <c r="J99" s="30"/>
      <c r="K99" s="30"/>
      <c r="L99" s="30"/>
      <c r="M99" s="30">
        <v>2.27</v>
      </c>
      <c r="N99" s="31"/>
    </row>
    <row r="100" spans="2:14" s="8" customFormat="1" ht="15.75" x14ac:dyDescent="0.25">
      <c r="B100" s="129"/>
      <c r="C100" s="167"/>
      <c r="D100" s="28" t="s">
        <v>18</v>
      </c>
      <c r="E100" s="46">
        <v>5201</v>
      </c>
      <c r="F100" s="29">
        <v>1.78</v>
      </c>
      <c r="G100" s="30"/>
      <c r="H100" s="30"/>
      <c r="I100" s="30"/>
      <c r="J100" s="30"/>
      <c r="K100" s="30"/>
      <c r="L100" s="30"/>
      <c r="M100" s="30">
        <v>1.78</v>
      </c>
      <c r="N100" s="31"/>
    </row>
    <row r="101" spans="2:14" s="8" customFormat="1" ht="15.75" x14ac:dyDescent="0.25">
      <c r="B101" s="129"/>
      <c r="C101" s="167"/>
      <c r="D101" s="28" t="s">
        <v>19</v>
      </c>
      <c r="E101" s="46">
        <v>5201</v>
      </c>
      <c r="F101" s="29">
        <v>1.05</v>
      </c>
      <c r="G101" s="30"/>
      <c r="H101" s="30"/>
      <c r="I101" s="30"/>
      <c r="J101" s="30"/>
      <c r="K101" s="30"/>
      <c r="L101" s="30"/>
      <c r="M101" s="30">
        <v>1.05</v>
      </c>
      <c r="N101" s="31"/>
    </row>
    <row r="102" spans="2:14" s="33" customFormat="1" ht="15.75" x14ac:dyDescent="0.25">
      <c r="B102" s="129"/>
      <c r="C102" s="46">
        <v>24</v>
      </c>
      <c r="D102" s="28" t="s">
        <v>15</v>
      </c>
      <c r="E102" s="46">
        <v>5201</v>
      </c>
      <c r="F102" s="29">
        <v>3.14</v>
      </c>
      <c r="G102" s="30"/>
      <c r="H102" s="30"/>
      <c r="I102" s="30"/>
      <c r="J102" s="30"/>
      <c r="K102" s="30"/>
      <c r="L102" s="30"/>
      <c r="M102" s="30">
        <v>3.14</v>
      </c>
      <c r="N102" s="31"/>
    </row>
    <row r="103" spans="2:14" s="33" customFormat="1" ht="15.75" x14ac:dyDescent="0.25">
      <c r="B103" s="129"/>
      <c r="C103" s="46">
        <v>25</v>
      </c>
      <c r="D103" s="28" t="s">
        <v>14</v>
      </c>
      <c r="E103" s="46">
        <v>1312</v>
      </c>
      <c r="F103" s="29">
        <v>3.14</v>
      </c>
      <c r="G103" s="30"/>
      <c r="H103" s="30"/>
      <c r="I103" s="30">
        <v>3.14</v>
      </c>
      <c r="J103" s="30"/>
      <c r="K103" s="30"/>
      <c r="L103" s="30"/>
      <c r="M103" s="30"/>
      <c r="N103" s="31"/>
    </row>
    <row r="104" spans="2:14" s="33" customFormat="1" ht="15.75" x14ac:dyDescent="0.25">
      <c r="B104" s="129"/>
      <c r="C104" s="152">
        <v>28</v>
      </c>
      <c r="D104" s="28" t="s">
        <v>15</v>
      </c>
      <c r="E104" s="46">
        <v>4230</v>
      </c>
      <c r="F104" s="29">
        <v>3.14</v>
      </c>
      <c r="G104" s="30"/>
      <c r="H104" s="30"/>
      <c r="I104" s="30"/>
      <c r="J104" s="30"/>
      <c r="K104" s="30"/>
      <c r="L104" s="30">
        <v>3.14</v>
      </c>
      <c r="M104" s="30"/>
      <c r="N104" s="31"/>
    </row>
    <row r="105" spans="2:14" s="8" customFormat="1" ht="15.75" x14ac:dyDescent="0.25">
      <c r="B105" s="129"/>
      <c r="C105" s="153"/>
      <c r="D105" s="28" t="s">
        <v>17</v>
      </c>
      <c r="E105" s="46">
        <v>5201</v>
      </c>
      <c r="F105" s="29">
        <v>5.88</v>
      </c>
      <c r="G105" s="30"/>
      <c r="H105" s="30"/>
      <c r="I105" s="30"/>
      <c r="J105" s="30"/>
      <c r="K105" s="30"/>
      <c r="L105" s="30"/>
      <c r="M105" s="30">
        <v>5.88</v>
      </c>
      <c r="N105" s="31"/>
    </row>
    <row r="106" spans="2:14" s="8" customFormat="1" ht="15.75" x14ac:dyDescent="0.25">
      <c r="B106" s="129"/>
      <c r="C106" s="154"/>
      <c r="D106" s="28" t="s">
        <v>18</v>
      </c>
      <c r="E106" s="46">
        <v>5201</v>
      </c>
      <c r="F106" s="29">
        <v>2.93</v>
      </c>
      <c r="G106" s="30"/>
      <c r="H106" s="30"/>
      <c r="I106" s="30"/>
      <c r="J106" s="30"/>
      <c r="K106" s="30"/>
      <c r="L106" s="30"/>
      <c r="M106" s="30">
        <v>2.93</v>
      </c>
      <c r="N106" s="31"/>
    </row>
    <row r="107" spans="2:14" s="8" customFormat="1" ht="15.75" x14ac:dyDescent="0.25">
      <c r="B107" s="129"/>
      <c r="C107" s="46">
        <v>29</v>
      </c>
      <c r="D107" s="28" t="s">
        <v>16</v>
      </c>
      <c r="E107" s="46">
        <v>5201</v>
      </c>
      <c r="F107" s="29">
        <v>1.73</v>
      </c>
      <c r="G107" s="30"/>
      <c r="H107" s="30"/>
      <c r="I107" s="30"/>
      <c r="J107" s="30"/>
      <c r="K107" s="30"/>
      <c r="L107" s="30"/>
      <c r="M107" s="30">
        <v>1.73</v>
      </c>
      <c r="N107" s="31"/>
    </row>
    <row r="108" spans="2:14" s="8" customFormat="1" ht="15.75" x14ac:dyDescent="0.25">
      <c r="B108" s="129"/>
      <c r="C108" s="46">
        <v>31</v>
      </c>
      <c r="D108" s="28" t="s">
        <v>17</v>
      </c>
      <c r="E108" s="46">
        <v>5201</v>
      </c>
      <c r="F108" s="29">
        <v>8.85</v>
      </c>
      <c r="G108" s="30"/>
      <c r="H108" s="30"/>
      <c r="I108" s="30"/>
      <c r="J108" s="30"/>
      <c r="K108" s="30"/>
      <c r="L108" s="30"/>
      <c r="M108" s="30">
        <v>8.85</v>
      </c>
      <c r="N108" s="31"/>
    </row>
    <row r="109" spans="2:14" s="33" customFormat="1" ht="15.75" x14ac:dyDescent="0.25">
      <c r="B109" s="129"/>
      <c r="C109" s="152">
        <v>32</v>
      </c>
      <c r="D109" s="28" t="s">
        <v>14</v>
      </c>
      <c r="E109" s="46">
        <v>3202</v>
      </c>
      <c r="F109" s="29">
        <v>3.14</v>
      </c>
      <c r="G109" s="30"/>
      <c r="H109" s="30"/>
      <c r="I109" s="30"/>
      <c r="J109" s="30"/>
      <c r="K109" s="30">
        <v>3.14</v>
      </c>
      <c r="L109" s="30"/>
      <c r="M109" s="30"/>
      <c r="N109" s="31"/>
    </row>
    <row r="110" spans="2:14" s="33" customFormat="1" ht="15.75" x14ac:dyDescent="0.25">
      <c r="B110" s="129"/>
      <c r="C110" s="154"/>
      <c r="D110" s="28" t="s">
        <v>14</v>
      </c>
      <c r="E110" s="46">
        <v>3202</v>
      </c>
      <c r="F110" s="29">
        <v>3.14</v>
      </c>
      <c r="G110" s="30"/>
      <c r="H110" s="30"/>
      <c r="I110" s="30"/>
      <c r="J110" s="30"/>
      <c r="K110" s="30">
        <v>3.14</v>
      </c>
      <c r="L110" s="30"/>
      <c r="M110" s="30"/>
      <c r="N110" s="31"/>
    </row>
    <row r="111" spans="2:14" s="8" customFormat="1" ht="15.75" x14ac:dyDescent="0.25">
      <c r="B111" s="129"/>
      <c r="C111" s="152">
        <v>33</v>
      </c>
      <c r="D111" s="28" t="s">
        <v>19</v>
      </c>
      <c r="E111" s="46">
        <v>5201</v>
      </c>
      <c r="F111" s="29">
        <v>4.21</v>
      </c>
      <c r="G111" s="30"/>
      <c r="H111" s="30"/>
      <c r="I111" s="30"/>
      <c r="J111" s="30"/>
      <c r="K111" s="30"/>
      <c r="L111" s="30"/>
      <c r="M111" s="30">
        <v>4.21</v>
      </c>
      <c r="N111" s="31"/>
    </row>
    <row r="112" spans="2:14" s="8" customFormat="1" ht="15.75" x14ac:dyDescent="0.25">
      <c r="B112" s="129"/>
      <c r="C112" s="154"/>
      <c r="D112" s="28" t="s">
        <v>20</v>
      </c>
      <c r="E112" s="46">
        <v>5201</v>
      </c>
      <c r="F112" s="29">
        <v>4.4000000000000004</v>
      </c>
      <c r="G112" s="30"/>
      <c r="H112" s="30"/>
      <c r="I112" s="30"/>
      <c r="J112" s="30"/>
      <c r="K112" s="30"/>
      <c r="L112" s="30"/>
      <c r="M112" s="30">
        <v>4.4000000000000004</v>
      </c>
      <c r="N112" s="31"/>
    </row>
    <row r="113" spans="2:14" s="8" customFormat="1" ht="15.75" x14ac:dyDescent="0.25">
      <c r="B113" s="129"/>
      <c r="C113" s="152">
        <v>34</v>
      </c>
      <c r="D113" s="28" t="s">
        <v>16</v>
      </c>
      <c r="E113" s="46">
        <v>5201</v>
      </c>
      <c r="F113" s="29">
        <v>13.25</v>
      </c>
      <c r="G113" s="30"/>
      <c r="H113" s="30"/>
      <c r="I113" s="30"/>
      <c r="J113" s="30"/>
      <c r="K113" s="30"/>
      <c r="L113" s="30"/>
      <c r="M113" s="30">
        <v>13.25</v>
      </c>
      <c r="N113" s="31"/>
    </row>
    <row r="114" spans="2:14" s="8" customFormat="1" ht="15.75" x14ac:dyDescent="0.25">
      <c r="B114" s="129"/>
      <c r="C114" s="154"/>
      <c r="D114" s="28" t="s">
        <v>17</v>
      </c>
      <c r="E114" s="46">
        <v>5201</v>
      </c>
      <c r="F114" s="29">
        <v>3.85</v>
      </c>
      <c r="G114" s="30"/>
      <c r="H114" s="30"/>
      <c r="I114" s="30"/>
      <c r="J114" s="30"/>
      <c r="K114" s="30"/>
      <c r="L114" s="30"/>
      <c r="M114" s="30">
        <v>3.85</v>
      </c>
      <c r="N114" s="31"/>
    </row>
    <row r="115" spans="2:14" s="8" customFormat="1" ht="15.75" x14ac:dyDescent="0.25">
      <c r="B115" s="129"/>
      <c r="C115" s="46">
        <v>37</v>
      </c>
      <c r="D115" s="28" t="s">
        <v>20</v>
      </c>
      <c r="E115" s="46">
        <v>5201</v>
      </c>
      <c r="F115" s="29">
        <v>2.27</v>
      </c>
      <c r="G115" s="30"/>
      <c r="H115" s="30"/>
      <c r="I115" s="30"/>
      <c r="J115" s="30"/>
      <c r="K115" s="30"/>
      <c r="L115" s="30"/>
      <c r="M115" s="30">
        <v>2.27</v>
      </c>
      <c r="N115" s="31"/>
    </row>
    <row r="116" spans="2:14" s="8" customFormat="1" ht="15.75" x14ac:dyDescent="0.25">
      <c r="B116" s="129"/>
      <c r="C116" s="46">
        <v>41</v>
      </c>
      <c r="D116" s="28" t="s">
        <v>17</v>
      </c>
      <c r="E116" s="46">
        <v>5130</v>
      </c>
      <c r="F116" s="29">
        <v>11.25</v>
      </c>
      <c r="G116" s="30"/>
      <c r="H116" s="30"/>
      <c r="I116" s="30"/>
      <c r="J116" s="30"/>
      <c r="K116" s="30"/>
      <c r="L116" s="30"/>
      <c r="M116" s="30">
        <v>11.25</v>
      </c>
      <c r="N116" s="31"/>
    </row>
    <row r="117" spans="2:14" s="8" customFormat="1" ht="16.5" thickBot="1" x14ac:dyDescent="0.3">
      <c r="B117" s="130"/>
      <c r="C117" s="50">
        <v>44</v>
      </c>
      <c r="D117" s="51" t="s">
        <v>26</v>
      </c>
      <c r="E117" s="50">
        <v>5201</v>
      </c>
      <c r="F117" s="52">
        <v>1.1200000000000001</v>
      </c>
      <c r="G117" s="53"/>
      <c r="H117" s="53"/>
      <c r="I117" s="53"/>
      <c r="J117" s="53"/>
      <c r="K117" s="53"/>
      <c r="L117" s="53"/>
      <c r="M117" s="53">
        <v>1.1200000000000001</v>
      </c>
      <c r="N117" s="54"/>
    </row>
    <row r="118" spans="2:14" s="5" customFormat="1" ht="22.5" customHeight="1" x14ac:dyDescent="0.25">
      <c r="B118" s="120" t="s">
        <v>2</v>
      </c>
      <c r="C118" s="107" t="s">
        <v>0</v>
      </c>
      <c r="D118" s="107" t="s">
        <v>1</v>
      </c>
      <c r="E118" s="107" t="s">
        <v>3</v>
      </c>
      <c r="F118" s="107" t="s">
        <v>4</v>
      </c>
      <c r="G118" s="107" t="s">
        <v>6</v>
      </c>
      <c r="H118" s="107" t="s">
        <v>80</v>
      </c>
      <c r="I118" s="107" t="s">
        <v>81</v>
      </c>
      <c r="J118" s="107" t="s">
        <v>102</v>
      </c>
      <c r="K118" s="107" t="s">
        <v>7</v>
      </c>
      <c r="L118" s="107" t="s">
        <v>8</v>
      </c>
      <c r="M118" s="107" t="s">
        <v>9</v>
      </c>
      <c r="N118" s="109" t="s">
        <v>21</v>
      </c>
    </row>
    <row r="119" spans="2:14" s="5" customFormat="1" ht="14.25" customHeight="1" x14ac:dyDescent="0.25">
      <c r="B119" s="121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10"/>
    </row>
    <row r="120" spans="2:14" s="5" customFormat="1" ht="14.25" customHeight="1" x14ac:dyDescent="0.25">
      <c r="B120" s="121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10"/>
    </row>
    <row r="121" spans="2:14" s="5" customFormat="1" ht="14.25" customHeight="1" x14ac:dyDescent="0.25">
      <c r="B121" s="121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10"/>
    </row>
    <row r="122" spans="2:14" s="5" customFormat="1" ht="14.25" customHeight="1" x14ac:dyDescent="0.25">
      <c r="B122" s="122"/>
      <c r="C122" s="123"/>
      <c r="D122" s="123"/>
      <c r="E122" s="123"/>
      <c r="F122" s="41" t="s">
        <v>5</v>
      </c>
      <c r="G122" s="41" t="s">
        <v>5</v>
      </c>
      <c r="H122" s="41" t="s">
        <v>5</v>
      </c>
      <c r="I122" s="41" t="s">
        <v>5</v>
      </c>
      <c r="J122" s="41" t="s">
        <v>5</v>
      </c>
      <c r="K122" s="41" t="s">
        <v>5</v>
      </c>
      <c r="L122" s="41" t="s">
        <v>5</v>
      </c>
      <c r="M122" s="41" t="s">
        <v>5</v>
      </c>
      <c r="N122" s="4" t="s">
        <v>5</v>
      </c>
    </row>
    <row r="123" spans="2:14" ht="13.5" customHeight="1" thickBot="1" x14ac:dyDescent="0.3">
      <c r="B123" s="7">
        <v>1</v>
      </c>
      <c r="C123" s="9">
        <v>2</v>
      </c>
      <c r="D123" s="9">
        <v>3</v>
      </c>
      <c r="E123" s="9">
        <v>4</v>
      </c>
      <c r="F123" s="9">
        <v>5</v>
      </c>
      <c r="G123" s="9">
        <v>6</v>
      </c>
      <c r="H123" s="9">
        <v>7</v>
      </c>
      <c r="I123" s="9"/>
      <c r="J123" s="9"/>
      <c r="K123" s="9">
        <v>9</v>
      </c>
      <c r="L123" s="9">
        <v>10</v>
      </c>
      <c r="M123" s="9">
        <v>11</v>
      </c>
      <c r="N123" s="6">
        <v>14</v>
      </c>
    </row>
    <row r="124" spans="2:14" s="8" customFormat="1" ht="16.5" customHeight="1" x14ac:dyDescent="0.25">
      <c r="B124" s="128" t="s">
        <v>23</v>
      </c>
      <c r="C124" s="56">
        <v>44</v>
      </c>
      <c r="D124" s="55" t="s">
        <v>27</v>
      </c>
      <c r="E124" s="56">
        <v>5201</v>
      </c>
      <c r="F124" s="57">
        <v>0.53</v>
      </c>
      <c r="G124" s="58"/>
      <c r="H124" s="58"/>
      <c r="I124" s="58"/>
      <c r="J124" s="58"/>
      <c r="K124" s="58"/>
      <c r="L124" s="58"/>
      <c r="M124" s="58">
        <v>0.53</v>
      </c>
      <c r="N124" s="59"/>
    </row>
    <row r="125" spans="2:14" s="8" customFormat="1" ht="16.5" customHeight="1" x14ac:dyDescent="0.25">
      <c r="B125" s="129"/>
      <c r="C125" s="46">
        <v>45</v>
      </c>
      <c r="D125" s="28" t="s">
        <v>25</v>
      </c>
      <c r="E125" s="46">
        <v>5201</v>
      </c>
      <c r="F125" s="29">
        <v>0.42</v>
      </c>
      <c r="G125" s="30"/>
      <c r="H125" s="30"/>
      <c r="I125" s="30"/>
      <c r="J125" s="30"/>
      <c r="K125" s="30"/>
      <c r="L125" s="30"/>
      <c r="M125" s="30">
        <v>0.42</v>
      </c>
      <c r="N125" s="31"/>
    </row>
    <row r="126" spans="2:14" s="33" customFormat="1" ht="16.5" customHeight="1" x14ac:dyDescent="0.25">
      <c r="B126" s="129"/>
      <c r="C126" s="46">
        <v>46</v>
      </c>
      <c r="D126" s="28" t="s">
        <v>14</v>
      </c>
      <c r="E126" s="46">
        <v>1413</v>
      </c>
      <c r="F126" s="29">
        <v>49.12</v>
      </c>
      <c r="G126" s="30"/>
      <c r="H126" s="30">
        <v>49.12</v>
      </c>
      <c r="I126" s="30"/>
      <c r="J126" s="30"/>
      <c r="K126" s="30"/>
      <c r="L126" s="30"/>
      <c r="M126" s="30"/>
      <c r="N126" s="31"/>
    </row>
    <row r="127" spans="2:14" s="8" customFormat="1" ht="16.5" customHeight="1" x14ac:dyDescent="0.25">
      <c r="B127" s="129"/>
      <c r="C127" s="46">
        <v>47</v>
      </c>
      <c r="D127" s="28" t="s">
        <v>15</v>
      </c>
      <c r="E127" s="46">
        <v>6301</v>
      </c>
      <c r="F127" s="29">
        <v>1.1200000000000001</v>
      </c>
      <c r="G127" s="30"/>
      <c r="H127" s="30"/>
      <c r="I127" s="30"/>
      <c r="J127" s="30"/>
      <c r="K127" s="30"/>
      <c r="L127" s="30"/>
      <c r="M127" s="30"/>
      <c r="N127" s="31">
        <v>1.1200000000000001</v>
      </c>
    </row>
    <row r="128" spans="2:14" s="8" customFormat="1" ht="16.5" customHeight="1" x14ac:dyDescent="0.25">
      <c r="B128" s="129"/>
      <c r="C128" s="46">
        <v>48</v>
      </c>
      <c r="D128" s="28" t="s">
        <v>18</v>
      </c>
      <c r="E128" s="46">
        <v>6301</v>
      </c>
      <c r="F128" s="29">
        <v>0.92</v>
      </c>
      <c r="G128" s="30"/>
      <c r="H128" s="30"/>
      <c r="I128" s="30"/>
      <c r="J128" s="30"/>
      <c r="K128" s="30"/>
      <c r="L128" s="30"/>
      <c r="M128" s="30"/>
      <c r="N128" s="31">
        <v>0.92</v>
      </c>
    </row>
    <row r="129" spans="2:14" s="8" customFormat="1" ht="16.5" customHeight="1" x14ac:dyDescent="0.25">
      <c r="B129" s="129"/>
      <c r="C129" s="167">
        <v>49</v>
      </c>
      <c r="D129" s="28" t="s">
        <v>20</v>
      </c>
      <c r="E129" s="46">
        <v>5201</v>
      </c>
      <c r="F129" s="29">
        <v>0.5</v>
      </c>
      <c r="G129" s="30"/>
      <c r="H129" s="30"/>
      <c r="I129" s="30"/>
      <c r="J129" s="30"/>
      <c r="K129" s="30"/>
      <c r="L129" s="30"/>
      <c r="M129" s="30">
        <v>0.5</v>
      </c>
      <c r="N129" s="31"/>
    </row>
    <row r="130" spans="2:14" s="8" customFormat="1" ht="16.5" customHeight="1" x14ac:dyDescent="0.25">
      <c r="B130" s="129"/>
      <c r="C130" s="167"/>
      <c r="D130" s="28" t="s">
        <v>25</v>
      </c>
      <c r="E130" s="46">
        <v>5201</v>
      </c>
      <c r="F130" s="29">
        <v>0.39</v>
      </c>
      <c r="G130" s="30"/>
      <c r="H130" s="30"/>
      <c r="I130" s="30"/>
      <c r="J130" s="30"/>
      <c r="K130" s="30"/>
      <c r="L130" s="30"/>
      <c r="M130" s="30">
        <v>0.39</v>
      </c>
      <c r="N130" s="31"/>
    </row>
    <row r="131" spans="2:14" s="33" customFormat="1" ht="16.5" customHeight="1" x14ac:dyDescent="0.25">
      <c r="B131" s="129"/>
      <c r="C131" s="46">
        <v>50</v>
      </c>
      <c r="D131" s="28" t="s">
        <v>15</v>
      </c>
      <c r="E131" s="46">
        <v>5130</v>
      </c>
      <c r="F131" s="29">
        <v>43.71</v>
      </c>
      <c r="G131" s="30"/>
      <c r="H131" s="30"/>
      <c r="I131" s="30"/>
      <c r="J131" s="30"/>
      <c r="K131" s="30"/>
      <c r="L131" s="30"/>
      <c r="M131" s="30">
        <v>43.71</v>
      </c>
      <c r="N131" s="31"/>
    </row>
    <row r="132" spans="2:14" s="8" customFormat="1" ht="16.5" customHeight="1" x14ac:dyDescent="0.25">
      <c r="B132" s="129"/>
      <c r="C132" s="46">
        <v>51</v>
      </c>
      <c r="D132" s="28" t="s">
        <v>15</v>
      </c>
      <c r="E132" s="46">
        <v>5130</v>
      </c>
      <c r="F132" s="29">
        <v>4.08</v>
      </c>
      <c r="G132" s="30"/>
      <c r="H132" s="30"/>
      <c r="I132" s="30"/>
      <c r="J132" s="30"/>
      <c r="K132" s="30"/>
      <c r="L132" s="30"/>
      <c r="M132" s="30">
        <v>4.08</v>
      </c>
      <c r="N132" s="31"/>
    </row>
    <row r="133" spans="2:14" s="3" customFormat="1" ht="16.5" customHeight="1" x14ac:dyDescent="0.25">
      <c r="B133" s="129"/>
      <c r="C133" s="148">
        <v>53</v>
      </c>
      <c r="D133" s="49" t="s">
        <v>14</v>
      </c>
      <c r="E133" s="44">
        <v>1206</v>
      </c>
      <c r="F133" s="20">
        <v>31.76</v>
      </c>
      <c r="G133" s="12">
        <v>31.76</v>
      </c>
      <c r="H133" s="12"/>
      <c r="I133" s="12"/>
      <c r="J133" s="12"/>
      <c r="K133" s="12"/>
      <c r="L133" s="12"/>
      <c r="M133" s="12"/>
      <c r="N133" s="15"/>
    </row>
    <row r="134" spans="2:14" s="10" customFormat="1" ht="16.5" customHeight="1" x14ac:dyDescent="0.25">
      <c r="B134" s="129"/>
      <c r="C134" s="146"/>
      <c r="D134" s="49"/>
      <c r="E134" s="44">
        <v>1206</v>
      </c>
      <c r="F134" s="20">
        <v>3.14</v>
      </c>
      <c r="G134" s="12">
        <v>3.14</v>
      </c>
      <c r="H134" s="12"/>
      <c r="I134" s="12"/>
      <c r="J134" s="12"/>
      <c r="K134" s="12"/>
      <c r="L134" s="12"/>
      <c r="M134" s="12"/>
      <c r="N134" s="15"/>
    </row>
    <row r="135" spans="2:14" s="3" customFormat="1" ht="16.5" customHeight="1" x14ac:dyDescent="0.25">
      <c r="B135" s="129"/>
      <c r="C135" s="147"/>
      <c r="D135" s="49" t="s">
        <v>15</v>
      </c>
      <c r="E135" s="44">
        <v>1412</v>
      </c>
      <c r="F135" s="20">
        <v>13.59</v>
      </c>
      <c r="G135" s="12"/>
      <c r="H135" s="12">
        <v>13.59</v>
      </c>
      <c r="I135" s="12"/>
      <c r="J135" s="12"/>
      <c r="K135" s="12"/>
      <c r="L135" s="12"/>
      <c r="M135" s="12"/>
      <c r="N135" s="15"/>
    </row>
    <row r="136" spans="2:14" s="3" customFormat="1" ht="16.5" customHeight="1" x14ac:dyDescent="0.25">
      <c r="B136" s="129"/>
      <c r="C136" s="117">
        <v>54</v>
      </c>
      <c r="D136" s="49" t="s">
        <v>14</v>
      </c>
      <c r="E136" s="44">
        <v>1412</v>
      </c>
      <c r="F136" s="20">
        <v>53.07</v>
      </c>
      <c r="G136" s="12"/>
      <c r="H136" s="12">
        <v>53.07</v>
      </c>
      <c r="I136" s="12"/>
      <c r="J136" s="12"/>
      <c r="K136" s="12"/>
      <c r="L136" s="12"/>
      <c r="M136" s="12"/>
      <c r="N136" s="15"/>
    </row>
    <row r="137" spans="2:14" s="3" customFormat="1" ht="16.5" customHeight="1" x14ac:dyDescent="0.25">
      <c r="B137" s="129"/>
      <c r="C137" s="117"/>
      <c r="D137" s="49" t="s">
        <v>15</v>
      </c>
      <c r="E137" s="44">
        <v>1204</v>
      </c>
      <c r="F137" s="20">
        <v>8.7799999999999994</v>
      </c>
      <c r="G137" s="12">
        <v>8.7799999999999994</v>
      </c>
      <c r="H137" s="12"/>
      <c r="I137" s="12"/>
      <c r="J137" s="12"/>
      <c r="K137" s="12"/>
      <c r="L137" s="12"/>
      <c r="M137" s="12"/>
      <c r="N137" s="15"/>
    </row>
    <row r="138" spans="2:14" s="3" customFormat="1" ht="16.5" customHeight="1" x14ac:dyDescent="0.25">
      <c r="B138" s="129"/>
      <c r="C138" s="117"/>
      <c r="D138" s="49" t="s">
        <v>16</v>
      </c>
      <c r="E138" s="44">
        <v>3201</v>
      </c>
      <c r="F138" s="20">
        <v>1.4</v>
      </c>
      <c r="G138" s="12"/>
      <c r="H138" s="12"/>
      <c r="I138" s="12"/>
      <c r="J138" s="12"/>
      <c r="K138" s="12">
        <v>1.4</v>
      </c>
      <c r="L138" s="12"/>
      <c r="M138" s="12"/>
      <c r="N138" s="15"/>
    </row>
    <row r="139" spans="2:14" s="3" customFormat="1" ht="16.5" customHeight="1" x14ac:dyDescent="0.25">
      <c r="B139" s="129"/>
      <c r="C139" s="117"/>
      <c r="D139" s="49" t="s">
        <v>17</v>
      </c>
      <c r="E139" s="44">
        <v>5130</v>
      </c>
      <c r="F139" s="20">
        <v>0.12</v>
      </c>
      <c r="G139" s="12"/>
      <c r="H139" s="12"/>
      <c r="I139" s="12"/>
      <c r="J139" s="12"/>
      <c r="K139" s="12"/>
      <c r="L139" s="12"/>
      <c r="M139" s="12">
        <v>0.12</v>
      </c>
      <c r="N139" s="15"/>
    </row>
    <row r="140" spans="2:14" s="3" customFormat="1" ht="16.5" customHeight="1" x14ac:dyDescent="0.25">
      <c r="B140" s="129"/>
      <c r="C140" s="117">
        <v>55</v>
      </c>
      <c r="D140" s="49" t="s">
        <v>14</v>
      </c>
      <c r="E140" s="44">
        <v>1412</v>
      </c>
      <c r="F140" s="20">
        <v>11.57</v>
      </c>
      <c r="G140" s="12"/>
      <c r="H140" s="12">
        <v>11.57</v>
      </c>
      <c r="I140" s="12"/>
      <c r="J140" s="12"/>
      <c r="K140" s="12"/>
      <c r="L140" s="12"/>
      <c r="M140" s="12"/>
      <c r="N140" s="15"/>
    </row>
    <row r="141" spans="2:14" s="3" customFormat="1" ht="16.5" customHeight="1" x14ac:dyDescent="0.25">
      <c r="B141" s="129"/>
      <c r="C141" s="117"/>
      <c r="D141" s="49" t="s">
        <v>15</v>
      </c>
      <c r="E141" s="44">
        <v>1204</v>
      </c>
      <c r="F141" s="20">
        <v>2.04</v>
      </c>
      <c r="G141" s="12">
        <v>2.04</v>
      </c>
      <c r="H141" s="12"/>
      <c r="I141" s="12"/>
      <c r="J141" s="12"/>
      <c r="K141" s="12"/>
      <c r="L141" s="12"/>
      <c r="M141" s="12"/>
      <c r="N141" s="15"/>
    </row>
    <row r="142" spans="2:14" s="3" customFormat="1" ht="16.5" customHeight="1" x14ac:dyDescent="0.25">
      <c r="B142" s="129"/>
      <c r="C142" s="117"/>
      <c r="D142" s="49" t="s">
        <v>16</v>
      </c>
      <c r="E142" s="44">
        <v>1204</v>
      </c>
      <c r="F142" s="20">
        <v>32.21</v>
      </c>
      <c r="G142" s="12">
        <v>32.21</v>
      </c>
      <c r="H142" s="12"/>
      <c r="I142" s="12"/>
      <c r="J142" s="12"/>
      <c r="K142" s="12"/>
      <c r="L142" s="12"/>
      <c r="M142" s="12"/>
      <c r="N142" s="15"/>
    </row>
    <row r="143" spans="2:14" s="3" customFormat="1" ht="16.5" customHeight="1" x14ac:dyDescent="0.25">
      <c r="B143" s="129"/>
      <c r="C143" s="117"/>
      <c r="D143" s="49" t="s">
        <v>17</v>
      </c>
      <c r="E143" s="44">
        <v>1204</v>
      </c>
      <c r="F143" s="20">
        <v>12.11</v>
      </c>
      <c r="G143" s="12">
        <v>12.11</v>
      </c>
      <c r="H143" s="12"/>
      <c r="I143" s="12"/>
      <c r="J143" s="12"/>
      <c r="K143" s="12"/>
      <c r="L143" s="12"/>
      <c r="M143" s="12"/>
      <c r="N143" s="15"/>
    </row>
    <row r="144" spans="2:14" s="3" customFormat="1" ht="16.5" customHeight="1" x14ac:dyDescent="0.25">
      <c r="B144" s="129"/>
      <c r="C144" s="117"/>
      <c r="D144" s="49" t="s">
        <v>18</v>
      </c>
      <c r="E144" s="44">
        <v>1204</v>
      </c>
      <c r="F144" s="20">
        <v>2.3199999999999998</v>
      </c>
      <c r="G144" s="12">
        <v>2.3199999999999998</v>
      </c>
      <c r="H144" s="12"/>
      <c r="I144" s="12"/>
      <c r="J144" s="12"/>
      <c r="K144" s="12"/>
      <c r="L144" s="12"/>
      <c r="M144" s="12"/>
      <c r="N144" s="15"/>
    </row>
    <row r="145" spans="2:14" s="3" customFormat="1" ht="16.5" customHeight="1" x14ac:dyDescent="0.25">
      <c r="B145" s="129"/>
      <c r="C145" s="117"/>
      <c r="D145" s="49" t="s">
        <v>19</v>
      </c>
      <c r="E145" s="44">
        <v>3201</v>
      </c>
      <c r="F145" s="20">
        <v>3.95</v>
      </c>
      <c r="G145" s="12"/>
      <c r="H145" s="12"/>
      <c r="I145" s="12"/>
      <c r="J145" s="12"/>
      <c r="K145" s="12">
        <v>3.95</v>
      </c>
      <c r="L145" s="12"/>
      <c r="M145" s="12"/>
      <c r="N145" s="15"/>
    </row>
    <row r="146" spans="2:14" s="3" customFormat="1" ht="16.5" customHeight="1" x14ac:dyDescent="0.25">
      <c r="B146" s="129"/>
      <c r="C146" s="117"/>
      <c r="D146" s="49" t="s">
        <v>20</v>
      </c>
      <c r="E146" s="44">
        <v>1204</v>
      </c>
      <c r="F146" s="20">
        <v>0.88</v>
      </c>
      <c r="G146" s="12">
        <v>0.88</v>
      </c>
      <c r="H146" s="12"/>
      <c r="I146" s="12"/>
      <c r="J146" s="12"/>
      <c r="K146" s="12"/>
      <c r="L146" s="12"/>
      <c r="M146" s="12"/>
      <c r="N146" s="15"/>
    </row>
    <row r="147" spans="2:14" s="3" customFormat="1" ht="16.5" customHeight="1" x14ac:dyDescent="0.25">
      <c r="B147" s="129"/>
      <c r="C147" s="117" t="s">
        <v>29</v>
      </c>
      <c r="D147" s="49" t="s">
        <v>14</v>
      </c>
      <c r="E147" s="44">
        <v>5130</v>
      </c>
      <c r="F147" s="20">
        <v>11.15</v>
      </c>
      <c r="G147" s="12"/>
      <c r="H147" s="12"/>
      <c r="I147" s="12"/>
      <c r="J147" s="12"/>
      <c r="K147" s="12"/>
      <c r="L147" s="12"/>
      <c r="M147" s="12">
        <v>11.15</v>
      </c>
      <c r="N147" s="15"/>
    </row>
    <row r="148" spans="2:14" s="3" customFormat="1" ht="16.5" customHeight="1" x14ac:dyDescent="0.25">
      <c r="B148" s="129"/>
      <c r="C148" s="117"/>
      <c r="D148" s="49" t="s">
        <v>15</v>
      </c>
      <c r="E148" s="44">
        <v>5201</v>
      </c>
      <c r="F148" s="20">
        <v>46.52</v>
      </c>
      <c r="G148" s="12"/>
      <c r="H148" s="12"/>
      <c r="I148" s="12"/>
      <c r="J148" s="12"/>
      <c r="K148" s="12"/>
      <c r="L148" s="12"/>
      <c r="M148" s="12">
        <v>46.52</v>
      </c>
      <c r="N148" s="15"/>
    </row>
    <row r="149" spans="2:14" s="3" customFormat="1" ht="16.5" customHeight="1" x14ac:dyDescent="0.25">
      <c r="B149" s="129"/>
      <c r="C149" s="117" t="s">
        <v>24</v>
      </c>
      <c r="D149" s="49" t="s">
        <v>14</v>
      </c>
      <c r="E149" s="44">
        <v>3202</v>
      </c>
      <c r="F149" s="20">
        <v>5.16</v>
      </c>
      <c r="G149" s="12"/>
      <c r="H149" s="12"/>
      <c r="I149" s="12"/>
      <c r="J149" s="12"/>
      <c r="K149" s="12">
        <v>5.16</v>
      </c>
      <c r="L149" s="12"/>
      <c r="M149" s="12"/>
      <c r="N149" s="15"/>
    </row>
    <row r="150" spans="2:14" s="3" customFormat="1" ht="16.5" customHeight="1" x14ac:dyDescent="0.25">
      <c r="B150" s="129"/>
      <c r="C150" s="117"/>
      <c r="D150" s="49" t="s">
        <v>15</v>
      </c>
      <c r="E150" s="44">
        <v>5130</v>
      </c>
      <c r="F150" s="20">
        <v>25.85</v>
      </c>
      <c r="G150" s="12"/>
      <c r="H150" s="12"/>
      <c r="I150" s="12"/>
      <c r="J150" s="12"/>
      <c r="K150" s="12"/>
      <c r="L150" s="12"/>
      <c r="M150" s="12">
        <v>25.85</v>
      </c>
      <c r="N150" s="15"/>
    </row>
    <row r="151" spans="2:14" s="3" customFormat="1" ht="16.5" customHeight="1" x14ac:dyDescent="0.25">
      <c r="B151" s="129"/>
      <c r="C151" s="117"/>
      <c r="D151" s="49" t="s">
        <v>16</v>
      </c>
      <c r="E151" s="44">
        <v>5201</v>
      </c>
      <c r="F151" s="20">
        <v>3.98</v>
      </c>
      <c r="G151" s="12"/>
      <c r="H151" s="12"/>
      <c r="I151" s="12"/>
      <c r="J151" s="12"/>
      <c r="K151" s="12"/>
      <c r="L151" s="12"/>
      <c r="M151" s="12">
        <v>3.98</v>
      </c>
      <c r="N151" s="15"/>
    </row>
    <row r="152" spans="2:14" s="3" customFormat="1" ht="16.5" customHeight="1" x14ac:dyDescent="0.25">
      <c r="B152" s="129"/>
      <c r="C152" s="148">
        <v>59</v>
      </c>
      <c r="D152" s="49" t="s">
        <v>14</v>
      </c>
      <c r="E152" s="44">
        <v>5130</v>
      </c>
      <c r="F152" s="20">
        <v>28.11</v>
      </c>
      <c r="G152" s="12"/>
      <c r="H152" s="12"/>
      <c r="I152" s="12"/>
      <c r="J152" s="12"/>
      <c r="K152" s="12"/>
      <c r="L152" s="12"/>
      <c r="M152" s="12">
        <v>28.11</v>
      </c>
      <c r="N152" s="15"/>
    </row>
    <row r="153" spans="2:14" s="10" customFormat="1" ht="16.5" customHeight="1" x14ac:dyDescent="0.25">
      <c r="B153" s="129"/>
      <c r="C153" s="146"/>
      <c r="D153" s="49"/>
      <c r="E153" s="44">
        <v>6401</v>
      </c>
      <c r="F153" s="20">
        <v>3.14</v>
      </c>
      <c r="G153" s="12"/>
      <c r="H153" s="12"/>
      <c r="I153" s="12"/>
      <c r="J153" s="12"/>
      <c r="K153" s="12"/>
      <c r="L153" s="12"/>
      <c r="M153" s="12"/>
      <c r="N153" s="15">
        <v>3.14</v>
      </c>
    </row>
    <row r="154" spans="2:14" s="3" customFormat="1" ht="16.5" customHeight="1" x14ac:dyDescent="0.25">
      <c r="B154" s="129"/>
      <c r="C154" s="147"/>
      <c r="D154" s="49" t="s">
        <v>16</v>
      </c>
      <c r="E154" s="44">
        <v>5201</v>
      </c>
      <c r="F154" s="20">
        <v>46.51</v>
      </c>
      <c r="G154" s="12"/>
      <c r="H154" s="12"/>
      <c r="I154" s="12"/>
      <c r="J154" s="12"/>
      <c r="K154" s="12"/>
      <c r="L154" s="12"/>
      <c r="M154" s="12">
        <v>46.51</v>
      </c>
      <c r="N154" s="15"/>
    </row>
    <row r="155" spans="2:14" s="10" customFormat="1" ht="16.5" customHeight="1" thickBot="1" x14ac:dyDescent="0.3">
      <c r="B155" s="130"/>
      <c r="C155" s="47">
        <v>66</v>
      </c>
      <c r="D155" s="21" t="s">
        <v>15</v>
      </c>
      <c r="E155" s="47">
        <v>1312</v>
      </c>
      <c r="F155" s="22">
        <v>3.14</v>
      </c>
      <c r="G155" s="16"/>
      <c r="H155" s="16"/>
      <c r="I155" s="16">
        <v>3.14</v>
      </c>
      <c r="J155" s="16"/>
      <c r="K155" s="16"/>
      <c r="L155" s="16"/>
      <c r="M155" s="16"/>
      <c r="N155" s="17"/>
    </row>
    <row r="156" spans="2:14" s="5" customFormat="1" ht="22.5" customHeight="1" x14ac:dyDescent="0.25">
      <c r="B156" s="120" t="s">
        <v>2</v>
      </c>
      <c r="C156" s="107" t="s">
        <v>0</v>
      </c>
      <c r="D156" s="107" t="s">
        <v>1</v>
      </c>
      <c r="E156" s="107" t="s">
        <v>3</v>
      </c>
      <c r="F156" s="107" t="s">
        <v>4</v>
      </c>
      <c r="G156" s="107" t="s">
        <v>6</v>
      </c>
      <c r="H156" s="107" t="s">
        <v>80</v>
      </c>
      <c r="I156" s="107" t="s">
        <v>81</v>
      </c>
      <c r="J156" s="107" t="s">
        <v>102</v>
      </c>
      <c r="K156" s="107" t="s">
        <v>7</v>
      </c>
      <c r="L156" s="107" t="s">
        <v>8</v>
      </c>
      <c r="M156" s="107" t="s">
        <v>9</v>
      </c>
      <c r="N156" s="109" t="s">
        <v>21</v>
      </c>
    </row>
    <row r="157" spans="2:14" s="5" customFormat="1" ht="14.25" customHeight="1" x14ac:dyDescent="0.25">
      <c r="B157" s="121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10"/>
    </row>
    <row r="158" spans="2:14" s="5" customFormat="1" ht="14.25" customHeight="1" x14ac:dyDescent="0.25">
      <c r="B158" s="121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10"/>
    </row>
    <row r="159" spans="2:14" s="5" customFormat="1" ht="14.25" customHeight="1" x14ac:dyDescent="0.25">
      <c r="B159" s="121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10"/>
    </row>
    <row r="160" spans="2:14" s="5" customFormat="1" ht="14.25" customHeight="1" x14ac:dyDescent="0.25">
      <c r="B160" s="122"/>
      <c r="C160" s="123"/>
      <c r="D160" s="123"/>
      <c r="E160" s="123"/>
      <c r="F160" s="41" t="s">
        <v>5</v>
      </c>
      <c r="G160" s="41" t="s">
        <v>5</v>
      </c>
      <c r="H160" s="41" t="s">
        <v>5</v>
      </c>
      <c r="I160" s="41" t="s">
        <v>5</v>
      </c>
      <c r="J160" s="41" t="s">
        <v>5</v>
      </c>
      <c r="K160" s="41" t="s">
        <v>5</v>
      </c>
      <c r="L160" s="41" t="s">
        <v>5</v>
      </c>
      <c r="M160" s="41" t="s">
        <v>5</v>
      </c>
      <c r="N160" s="4" t="s">
        <v>5</v>
      </c>
    </row>
    <row r="161" spans="2:14" ht="13.5" customHeight="1" thickBot="1" x14ac:dyDescent="0.3">
      <c r="B161" s="7">
        <v>1</v>
      </c>
      <c r="C161" s="9">
        <v>2</v>
      </c>
      <c r="D161" s="9">
        <v>3</v>
      </c>
      <c r="E161" s="9">
        <v>4</v>
      </c>
      <c r="F161" s="9">
        <v>5</v>
      </c>
      <c r="G161" s="9">
        <v>6</v>
      </c>
      <c r="H161" s="9">
        <v>7</v>
      </c>
      <c r="I161" s="9"/>
      <c r="J161" s="9"/>
      <c r="K161" s="9">
        <v>9</v>
      </c>
      <c r="L161" s="9">
        <v>10</v>
      </c>
      <c r="M161" s="9">
        <v>11</v>
      </c>
      <c r="N161" s="6">
        <v>14</v>
      </c>
    </row>
    <row r="162" spans="2:14" s="3" customFormat="1" ht="16.5" customHeight="1" x14ac:dyDescent="0.25">
      <c r="B162" s="124" t="s">
        <v>23</v>
      </c>
      <c r="C162" s="145">
        <v>66</v>
      </c>
      <c r="D162" s="18" t="s">
        <v>16</v>
      </c>
      <c r="E162" s="45">
        <v>5201</v>
      </c>
      <c r="F162" s="19">
        <v>27.59</v>
      </c>
      <c r="G162" s="13"/>
      <c r="H162" s="13"/>
      <c r="I162" s="13"/>
      <c r="J162" s="13"/>
      <c r="K162" s="13"/>
      <c r="L162" s="13"/>
      <c r="M162" s="13">
        <v>27.59</v>
      </c>
      <c r="N162" s="14"/>
    </row>
    <row r="163" spans="2:14" s="3" customFormat="1" ht="16.5" customHeight="1" x14ac:dyDescent="0.25">
      <c r="B163" s="114"/>
      <c r="C163" s="146"/>
      <c r="D163" s="49" t="s">
        <v>17</v>
      </c>
      <c r="E163" s="44">
        <v>6601</v>
      </c>
      <c r="F163" s="20">
        <v>0.77</v>
      </c>
      <c r="G163" s="12"/>
      <c r="H163" s="12"/>
      <c r="I163" s="12"/>
      <c r="J163" s="12"/>
      <c r="K163" s="12"/>
      <c r="L163" s="12"/>
      <c r="M163" s="12"/>
      <c r="N163" s="15">
        <v>0.77</v>
      </c>
    </row>
    <row r="164" spans="2:14" s="3" customFormat="1" ht="16.5" customHeight="1" x14ac:dyDescent="0.25">
      <c r="B164" s="114"/>
      <c r="C164" s="147"/>
      <c r="D164" s="49" t="s">
        <v>18</v>
      </c>
      <c r="E164" s="44">
        <v>6601</v>
      </c>
      <c r="F164" s="20">
        <v>0.41</v>
      </c>
      <c r="G164" s="12"/>
      <c r="H164" s="12"/>
      <c r="I164" s="12"/>
      <c r="J164" s="12"/>
      <c r="K164" s="12"/>
      <c r="L164" s="12"/>
      <c r="M164" s="12"/>
      <c r="N164" s="15">
        <v>0.41</v>
      </c>
    </row>
    <row r="165" spans="2:14" s="10" customFormat="1" ht="16.5" customHeight="1" x14ac:dyDescent="0.25">
      <c r="B165" s="114"/>
      <c r="C165" s="148">
        <v>67</v>
      </c>
      <c r="D165" s="49" t="s">
        <v>14</v>
      </c>
      <c r="E165" s="44">
        <v>1204</v>
      </c>
      <c r="F165" s="20">
        <v>3.14</v>
      </c>
      <c r="G165" s="12">
        <v>3.14</v>
      </c>
      <c r="H165" s="12"/>
      <c r="I165" s="12"/>
      <c r="J165" s="12"/>
      <c r="K165" s="12"/>
      <c r="L165" s="12"/>
      <c r="M165" s="12"/>
      <c r="N165" s="15"/>
    </row>
    <row r="166" spans="2:14" s="10" customFormat="1" ht="16.5" customHeight="1" x14ac:dyDescent="0.25">
      <c r="B166" s="114"/>
      <c r="C166" s="146"/>
      <c r="D166" s="49" t="s">
        <v>15</v>
      </c>
      <c r="E166" s="44">
        <v>1309</v>
      </c>
      <c r="F166" s="20">
        <v>3.14</v>
      </c>
      <c r="G166" s="12"/>
      <c r="H166" s="12"/>
      <c r="I166" s="12">
        <v>3.14</v>
      </c>
      <c r="J166" s="12"/>
      <c r="K166" s="12"/>
      <c r="L166" s="12"/>
      <c r="M166" s="12"/>
      <c r="N166" s="15"/>
    </row>
    <row r="167" spans="2:14" s="3" customFormat="1" ht="16.5" customHeight="1" x14ac:dyDescent="0.25">
      <c r="B167" s="114"/>
      <c r="C167" s="146"/>
      <c r="D167" s="49" t="s">
        <v>17</v>
      </c>
      <c r="E167" s="44">
        <v>1204</v>
      </c>
      <c r="F167" s="20">
        <v>23.55</v>
      </c>
      <c r="G167" s="12">
        <v>23.55</v>
      </c>
      <c r="H167" s="12"/>
      <c r="I167" s="12"/>
      <c r="J167" s="12"/>
      <c r="K167" s="12"/>
      <c r="L167" s="12"/>
      <c r="M167" s="12"/>
      <c r="N167" s="15"/>
    </row>
    <row r="168" spans="2:14" s="3" customFormat="1" ht="16.5" customHeight="1" x14ac:dyDescent="0.25">
      <c r="B168" s="114"/>
      <c r="C168" s="147"/>
      <c r="D168" s="49" t="s">
        <v>19</v>
      </c>
      <c r="E168" s="44">
        <v>5201</v>
      </c>
      <c r="F168" s="20">
        <v>6.42</v>
      </c>
      <c r="G168" s="12"/>
      <c r="H168" s="12"/>
      <c r="I168" s="12"/>
      <c r="J168" s="12"/>
      <c r="K168" s="12"/>
      <c r="L168" s="12"/>
      <c r="M168" s="12">
        <v>6.42</v>
      </c>
      <c r="N168" s="15"/>
    </row>
    <row r="169" spans="2:14" s="3" customFormat="1" ht="16.5" customHeight="1" x14ac:dyDescent="0.25">
      <c r="B169" s="114"/>
      <c r="C169" s="148">
        <v>68</v>
      </c>
      <c r="D169" s="49" t="s">
        <v>25</v>
      </c>
      <c r="E169" s="44">
        <v>6601</v>
      </c>
      <c r="F169" s="20">
        <v>0.76</v>
      </c>
      <c r="G169" s="12"/>
      <c r="H169" s="12"/>
      <c r="I169" s="12"/>
      <c r="J169" s="12"/>
      <c r="K169" s="12"/>
      <c r="L169" s="12"/>
      <c r="M169" s="12"/>
      <c r="N169" s="15">
        <v>0.76</v>
      </c>
    </row>
    <row r="170" spans="2:14" s="3" customFormat="1" ht="16.5" customHeight="1" x14ac:dyDescent="0.25">
      <c r="B170" s="114"/>
      <c r="C170" s="147"/>
      <c r="D170" s="49" t="s">
        <v>28</v>
      </c>
      <c r="E170" s="44">
        <v>6601</v>
      </c>
      <c r="F170" s="20">
        <v>1.28</v>
      </c>
      <c r="G170" s="12"/>
      <c r="H170" s="12"/>
      <c r="I170" s="12"/>
      <c r="J170" s="12"/>
      <c r="K170" s="12"/>
      <c r="L170" s="12"/>
      <c r="M170" s="12"/>
      <c r="N170" s="15">
        <v>1.28</v>
      </c>
    </row>
    <row r="171" spans="2:14" s="10" customFormat="1" ht="16.5" customHeight="1" x14ac:dyDescent="0.25">
      <c r="B171" s="114"/>
      <c r="C171" s="44">
        <v>70</v>
      </c>
      <c r="D171" s="49" t="s">
        <v>14</v>
      </c>
      <c r="E171" s="44">
        <v>1204</v>
      </c>
      <c r="F171" s="20">
        <v>3.14</v>
      </c>
      <c r="G171" s="12">
        <v>3.14</v>
      </c>
      <c r="H171" s="12"/>
      <c r="I171" s="12"/>
      <c r="J171" s="12"/>
      <c r="K171" s="12"/>
      <c r="L171" s="12"/>
      <c r="M171" s="12"/>
      <c r="N171" s="15"/>
    </row>
    <row r="172" spans="2:14" s="3" customFormat="1" ht="16.5" customHeight="1" x14ac:dyDescent="0.25">
      <c r="B172" s="114"/>
      <c r="C172" s="44">
        <v>71</v>
      </c>
      <c r="D172" s="49" t="s">
        <v>16</v>
      </c>
      <c r="E172" s="44">
        <v>5201</v>
      </c>
      <c r="F172" s="20">
        <v>0.31</v>
      </c>
      <c r="G172" s="12"/>
      <c r="H172" s="12"/>
      <c r="I172" s="12"/>
      <c r="J172" s="12"/>
      <c r="K172" s="12"/>
      <c r="L172" s="12"/>
      <c r="M172" s="12">
        <v>0.31</v>
      </c>
      <c r="N172" s="15"/>
    </row>
    <row r="173" spans="2:14" s="10" customFormat="1" ht="16.5" customHeight="1" x14ac:dyDescent="0.25">
      <c r="B173" s="114"/>
      <c r="C173" s="44">
        <v>73</v>
      </c>
      <c r="D173" s="49" t="s">
        <v>14</v>
      </c>
      <c r="E173" s="44">
        <v>1204</v>
      </c>
      <c r="F173" s="20">
        <v>3.14</v>
      </c>
      <c r="G173" s="12">
        <v>3.14</v>
      </c>
      <c r="H173" s="12"/>
      <c r="I173" s="12"/>
      <c r="J173" s="12"/>
      <c r="K173" s="12"/>
      <c r="L173" s="12"/>
      <c r="M173" s="12"/>
      <c r="N173" s="15"/>
    </row>
    <row r="174" spans="2:14" s="10" customFormat="1" ht="16.5" customHeight="1" x14ac:dyDescent="0.25">
      <c r="B174" s="114"/>
      <c r="C174" s="148">
        <v>74</v>
      </c>
      <c r="D174" s="49" t="s">
        <v>17</v>
      </c>
      <c r="E174" s="44">
        <v>5201</v>
      </c>
      <c r="F174" s="20">
        <v>14.81</v>
      </c>
      <c r="G174" s="12"/>
      <c r="H174" s="12"/>
      <c r="I174" s="12"/>
      <c r="J174" s="12"/>
      <c r="K174" s="12"/>
      <c r="L174" s="12"/>
      <c r="M174" s="12">
        <v>14.81</v>
      </c>
      <c r="N174" s="15"/>
    </row>
    <row r="175" spans="2:14" s="3" customFormat="1" ht="16.5" customHeight="1" x14ac:dyDescent="0.25">
      <c r="B175" s="114"/>
      <c r="C175" s="147"/>
      <c r="D175" s="49" t="s">
        <v>18</v>
      </c>
      <c r="E175" s="44">
        <v>6301</v>
      </c>
      <c r="F175" s="20">
        <v>0.42</v>
      </c>
      <c r="G175" s="12"/>
      <c r="H175" s="12"/>
      <c r="I175" s="12"/>
      <c r="J175" s="12"/>
      <c r="K175" s="12"/>
      <c r="L175" s="12"/>
      <c r="M175" s="12"/>
      <c r="N175" s="15">
        <v>0.42</v>
      </c>
    </row>
    <row r="176" spans="2:14" s="10" customFormat="1" ht="15.75" x14ac:dyDescent="0.25">
      <c r="B176" s="114"/>
      <c r="C176" s="44">
        <v>75</v>
      </c>
      <c r="D176" s="49" t="s">
        <v>14</v>
      </c>
      <c r="E176" s="44">
        <v>1204</v>
      </c>
      <c r="F176" s="20">
        <v>14.85</v>
      </c>
      <c r="G176" s="12">
        <v>14.85</v>
      </c>
      <c r="H176" s="12"/>
      <c r="I176" s="12"/>
      <c r="J176" s="12"/>
      <c r="K176" s="12"/>
      <c r="L176" s="12"/>
      <c r="M176" s="12"/>
      <c r="N176" s="15"/>
    </row>
    <row r="177" spans="1:15" s="3" customFormat="1" ht="16.5" thickBot="1" x14ac:dyDescent="0.3">
      <c r="B177" s="125"/>
      <c r="C177" s="158" t="s">
        <v>30</v>
      </c>
      <c r="D177" s="158"/>
      <c r="E177" s="158"/>
      <c r="F177" s="93">
        <f>F90+F91+F92+F93+F94+F95+F96+F97+F98+F99+F100+F101+F102+F103+F104+F105+F106+F107+F108+F109+F110+F111+F112+F113+F114+F115+F116+F117+F124+F125+F126+F127+F128+F129+F130+F131+F132+F133+F134+F135+F136+F137+F138+F139+F140+F141+F142+F143+F144+F145+F146+F147+F148+F149+F150+F151+F152+F153+F154+F155+F162+F163+F164+F165+F166+F167+F168+F169+F170+F171+F172+F173+F174+F175+F176</f>
        <v>806.30999999999949</v>
      </c>
      <c r="G177" s="93">
        <f t="shared" ref="G177:N177" si="0">G90+G91+G92+G93+G94+G95+G96+G97+G98+G99+G100+G101+G102+G103+G104+G105+G106+G107+G108+G109+G110+G111+G112+G113+G114+G115+G116+G117+G124+G125+G126+G127+G128+G129+G130+G131+G132+G133+G134+G135+G136+G137+G138+G139+G140+G141+G142+G143+G144+G145+G146+G147+G148+G149+G150+G151+G152+G153+G154+G155+G162+G163+G164+G165+G166+G167+G168+G169+G170+G171+G172+G173+G174+G175+G176</f>
        <v>141.06</v>
      </c>
      <c r="H177" s="93">
        <f t="shared" si="0"/>
        <v>182.01999999999998</v>
      </c>
      <c r="I177" s="93">
        <f t="shared" si="0"/>
        <v>120.23</v>
      </c>
      <c r="J177" s="93">
        <f t="shared" si="0"/>
        <v>0</v>
      </c>
      <c r="K177" s="93">
        <f t="shared" si="0"/>
        <v>16.79</v>
      </c>
      <c r="L177" s="93">
        <f t="shared" si="0"/>
        <v>3.14</v>
      </c>
      <c r="M177" s="93">
        <f t="shared" si="0"/>
        <v>329.44</v>
      </c>
      <c r="N177" s="93">
        <f t="shared" si="0"/>
        <v>13.629999999999999</v>
      </c>
      <c r="O177" s="11"/>
    </row>
    <row r="178" spans="1:15" s="32" customFormat="1" ht="16.5" customHeight="1" x14ac:dyDescent="0.25">
      <c r="A178" s="35"/>
      <c r="B178" s="114" t="s">
        <v>31</v>
      </c>
      <c r="C178" s="150">
        <v>2</v>
      </c>
      <c r="D178" s="80">
        <v>1</v>
      </c>
      <c r="E178" s="80">
        <v>3501</v>
      </c>
      <c r="F178" s="91">
        <v>3.14</v>
      </c>
      <c r="G178" s="91"/>
      <c r="H178" s="91"/>
      <c r="I178" s="91"/>
      <c r="J178" s="91"/>
      <c r="K178" s="91">
        <v>3.14</v>
      </c>
      <c r="L178" s="91"/>
      <c r="M178" s="91"/>
      <c r="N178" s="92"/>
      <c r="O178" s="34"/>
    </row>
    <row r="179" spans="1:15" s="3" customFormat="1" ht="16.5" customHeight="1" x14ac:dyDescent="0.25">
      <c r="B179" s="114"/>
      <c r="C179" s="151"/>
      <c r="D179" s="49" t="s">
        <v>16</v>
      </c>
      <c r="E179" s="44">
        <v>6601</v>
      </c>
      <c r="F179" s="20">
        <v>0.56999999999999995</v>
      </c>
      <c r="G179" s="12"/>
      <c r="H179" s="12"/>
      <c r="I179" s="12"/>
      <c r="J179" s="12"/>
      <c r="K179" s="12"/>
      <c r="L179" s="12"/>
      <c r="M179" s="12"/>
      <c r="N179" s="15">
        <v>0.56999999999999995</v>
      </c>
    </row>
    <row r="180" spans="1:15" s="3" customFormat="1" ht="16.5" customHeight="1" x14ac:dyDescent="0.25">
      <c r="B180" s="114"/>
      <c r="C180" s="44">
        <v>3</v>
      </c>
      <c r="D180" s="49" t="s">
        <v>18</v>
      </c>
      <c r="E180" s="44">
        <v>5201</v>
      </c>
      <c r="F180" s="20">
        <v>1.28</v>
      </c>
      <c r="G180" s="12"/>
      <c r="H180" s="12"/>
      <c r="I180" s="12"/>
      <c r="J180" s="12"/>
      <c r="K180" s="12"/>
      <c r="L180" s="12"/>
      <c r="M180" s="12">
        <v>1.28</v>
      </c>
      <c r="N180" s="15"/>
    </row>
    <row r="181" spans="1:15" s="3" customFormat="1" ht="16.5" customHeight="1" x14ac:dyDescent="0.25">
      <c r="B181" s="114"/>
      <c r="C181" s="117">
        <v>5</v>
      </c>
      <c r="D181" s="49" t="s">
        <v>17</v>
      </c>
      <c r="E181" s="44">
        <v>5201</v>
      </c>
      <c r="F181" s="20">
        <v>0.52</v>
      </c>
      <c r="G181" s="12"/>
      <c r="H181" s="12"/>
      <c r="I181" s="12"/>
      <c r="J181" s="12"/>
      <c r="K181" s="12"/>
      <c r="L181" s="12"/>
      <c r="M181" s="12">
        <v>0.52</v>
      </c>
      <c r="N181" s="15"/>
    </row>
    <row r="182" spans="1:15" s="3" customFormat="1" ht="16.5" customHeight="1" x14ac:dyDescent="0.25">
      <c r="B182" s="114"/>
      <c r="C182" s="117"/>
      <c r="D182" s="49" t="s">
        <v>18</v>
      </c>
      <c r="E182" s="44">
        <v>5201</v>
      </c>
      <c r="F182" s="20">
        <v>0.83</v>
      </c>
      <c r="G182" s="12"/>
      <c r="H182" s="12"/>
      <c r="I182" s="12"/>
      <c r="J182" s="12"/>
      <c r="K182" s="12"/>
      <c r="L182" s="12"/>
      <c r="M182" s="12">
        <v>0.83</v>
      </c>
      <c r="N182" s="15"/>
    </row>
    <row r="183" spans="1:15" s="3" customFormat="1" ht="16.5" customHeight="1" x14ac:dyDescent="0.25">
      <c r="B183" s="114"/>
      <c r="C183" s="117"/>
      <c r="D183" s="49" t="s">
        <v>19</v>
      </c>
      <c r="E183" s="44">
        <v>5201</v>
      </c>
      <c r="F183" s="20">
        <v>0.36</v>
      </c>
      <c r="G183" s="12"/>
      <c r="H183" s="12"/>
      <c r="I183" s="12"/>
      <c r="J183" s="12"/>
      <c r="K183" s="12"/>
      <c r="L183" s="12"/>
      <c r="M183" s="12">
        <v>0.36</v>
      </c>
      <c r="N183" s="15"/>
    </row>
    <row r="184" spans="1:15" s="10" customFormat="1" ht="16.5" customHeight="1" x14ac:dyDescent="0.25">
      <c r="B184" s="114"/>
      <c r="C184" s="148">
        <v>6</v>
      </c>
      <c r="D184" s="49" t="s">
        <v>15</v>
      </c>
      <c r="E184" s="44">
        <v>5201</v>
      </c>
      <c r="F184" s="20">
        <v>58.7</v>
      </c>
      <c r="G184" s="12"/>
      <c r="H184" s="12"/>
      <c r="I184" s="12"/>
      <c r="J184" s="12"/>
      <c r="K184" s="12"/>
      <c r="L184" s="12"/>
      <c r="M184" s="12">
        <v>58.7</v>
      </c>
      <c r="N184" s="15"/>
    </row>
    <row r="185" spans="1:15" s="3" customFormat="1" ht="16.5" customHeight="1" x14ac:dyDescent="0.25">
      <c r="B185" s="114"/>
      <c r="C185" s="146"/>
      <c r="D185" s="49" t="s">
        <v>16</v>
      </c>
      <c r="E185" s="44">
        <v>5201</v>
      </c>
      <c r="F185" s="20">
        <v>2.33</v>
      </c>
      <c r="G185" s="12"/>
      <c r="H185" s="12"/>
      <c r="I185" s="12"/>
      <c r="J185" s="12"/>
      <c r="K185" s="12"/>
      <c r="L185" s="12"/>
      <c r="M185" s="12">
        <v>2.33</v>
      </c>
      <c r="N185" s="15"/>
    </row>
    <row r="186" spans="1:15" s="3" customFormat="1" ht="16.5" customHeight="1" x14ac:dyDescent="0.25">
      <c r="B186" s="114"/>
      <c r="C186" s="146"/>
      <c r="D186" s="49" t="s">
        <v>17</v>
      </c>
      <c r="E186" s="44">
        <v>5201</v>
      </c>
      <c r="F186" s="20">
        <v>1.26</v>
      </c>
      <c r="G186" s="12"/>
      <c r="H186" s="12"/>
      <c r="I186" s="12"/>
      <c r="J186" s="12"/>
      <c r="K186" s="12"/>
      <c r="L186" s="12"/>
      <c r="M186" s="12">
        <v>1.26</v>
      </c>
      <c r="N186" s="15"/>
    </row>
    <row r="187" spans="1:15" s="3" customFormat="1" ht="16.5" customHeight="1" x14ac:dyDescent="0.25">
      <c r="B187" s="114"/>
      <c r="C187" s="147"/>
      <c r="D187" s="49" t="s">
        <v>18</v>
      </c>
      <c r="E187" s="44">
        <v>5201</v>
      </c>
      <c r="F187" s="20">
        <v>2.48</v>
      </c>
      <c r="G187" s="12"/>
      <c r="H187" s="12"/>
      <c r="I187" s="12"/>
      <c r="J187" s="12"/>
      <c r="K187" s="12"/>
      <c r="L187" s="12"/>
      <c r="M187" s="12">
        <v>2.48</v>
      </c>
      <c r="N187" s="15"/>
    </row>
    <row r="188" spans="1:15" s="3" customFormat="1" ht="16.5" customHeight="1" x14ac:dyDescent="0.25">
      <c r="B188" s="114"/>
      <c r="C188" s="148">
        <v>11</v>
      </c>
      <c r="D188" s="49" t="s">
        <v>19</v>
      </c>
      <c r="E188" s="44">
        <v>5201</v>
      </c>
      <c r="F188" s="20">
        <v>0.51</v>
      </c>
      <c r="G188" s="12"/>
      <c r="H188" s="12"/>
      <c r="I188" s="12"/>
      <c r="J188" s="12"/>
      <c r="K188" s="12"/>
      <c r="L188" s="12"/>
      <c r="M188" s="12">
        <v>0.51</v>
      </c>
      <c r="N188" s="15"/>
    </row>
    <row r="189" spans="1:15" s="3" customFormat="1" ht="16.5" customHeight="1" x14ac:dyDescent="0.25">
      <c r="B189" s="114"/>
      <c r="C189" s="147"/>
      <c r="D189" s="49" t="s">
        <v>20</v>
      </c>
      <c r="E189" s="44">
        <v>5201</v>
      </c>
      <c r="F189" s="20">
        <v>1.07</v>
      </c>
      <c r="G189" s="12"/>
      <c r="H189" s="12"/>
      <c r="I189" s="12"/>
      <c r="J189" s="12"/>
      <c r="K189" s="12"/>
      <c r="L189" s="12"/>
      <c r="M189" s="12">
        <v>1.07</v>
      </c>
      <c r="N189" s="15"/>
    </row>
    <row r="190" spans="1:15" s="3" customFormat="1" ht="16.5" customHeight="1" x14ac:dyDescent="0.25">
      <c r="B190" s="114"/>
      <c r="C190" s="44">
        <v>9</v>
      </c>
      <c r="D190" s="49" t="s">
        <v>20</v>
      </c>
      <c r="E190" s="44">
        <v>5201</v>
      </c>
      <c r="F190" s="20">
        <v>0.27</v>
      </c>
      <c r="G190" s="12"/>
      <c r="H190" s="12"/>
      <c r="I190" s="12"/>
      <c r="J190" s="12"/>
      <c r="K190" s="12"/>
      <c r="L190" s="12"/>
      <c r="M190" s="12">
        <v>0.27</v>
      </c>
      <c r="N190" s="15"/>
    </row>
    <row r="191" spans="1:15" s="10" customFormat="1" ht="16.5" customHeight="1" x14ac:dyDescent="0.25">
      <c r="B191" s="114"/>
      <c r="C191" s="44">
        <v>16</v>
      </c>
      <c r="D191" s="49" t="s">
        <v>14</v>
      </c>
      <c r="E191" s="44">
        <v>1123</v>
      </c>
      <c r="F191" s="20">
        <v>3.14</v>
      </c>
      <c r="G191" s="12"/>
      <c r="H191" s="12">
        <v>3.14</v>
      </c>
      <c r="I191" s="12"/>
      <c r="J191" s="12"/>
      <c r="K191" s="12"/>
      <c r="L191" s="12"/>
      <c r="M191" s="12"/>
      <c r="N191" s="15"/>
    </row>
    <row r="192" spans="1:15" s="10" customFormat="1" ht="16.5" customHeight="1" x14ac:dyDescent="0.25">
      <c r="B192" s="114"/>
      <c r="C192" s="148">
        <v>21</v>
      </c>
      <c r="D192" s="49" t="s">
        <v>14</v>
      </c>
      <c r="E192" s="44">
        <v>3202</v>
      </c>
      <c r="F192" s="20">
        <v>3.14</v>
      </c>
      <c r="G192" s="12"/>
      <c r="H192" s="12"/>
      <c r="I192" s="12"/>
      <c r="J192" s="12"/>
      <c r="K192" s="12">
        <v>3.14</v>
      </c>
      <c r="L192" s="12"/>
      <c r="M192" s="12"/>
      <c r="N192" s="15"/>
    </row>
    <row r="193" spans="2:14" s="10" customFormat="1" ht="16.5" customHeight="1" thickBot="1" x14ac:dyDescent="0.3">
      <c r="B193" s="115"/>
      <c r="C193" s="149"/>
      <c r="D193" s="21" t="s">
        <v>15</v>
      </c>
      <c r="E193" s="47">
        <v>3202</v>
      </c>
      <c r="F193" s="22">
        <v>3.14</v>
      </c>
      <c r="G193" s="16"/>
      <c r="H193" s="16"/>
      <c r="I193" s="16"/>
      <c r="J193" s="16"/>
      <c r="K193" s="16">
        <v>3.14</v>
      </c>
      <c r="L193" s="16"/>
      <c r="M193" s="16"/>
      <c r="N193" s="17"/>
    </row>
    <row r="194" spans="2:14" s="5" customFormat="1" ht="22.5" customHeight="1" x14ac:dyDescent="0.25">
      <c r="B194" s="120" t="s">
        <v>2</v>
      </c>
      <c r="C194" s="107" t="s">
        <v>0</v>
      </c>
      <c r="D194" s="107" t="s">
        <v>1</v>
      </c>
      <c r="E194" s="107" t="s">
        <v>3</v>
      </c>
      <c r="F194" s="107" t="s">
        <v>4</v>
      </c>
      <c r="G194" s="107" t="s">
        <v>6</v>
      </c>
      <c r="H194" s="107" t="s">
        <v>80</v>
      </c>
      <c r="I194" s="107" t="s">
        <v>81</v>
      </c>
      <c r="J194" s="107" t="s">
        <v>102</v>
      </c>
      <c r="K194" s="107" t="s">
        <v>7</v>
      </c>
      <c r="L194" s="107" t="s">
        <v>8</v>
      </c>
      <c r="M194" s="107" t="s">
        <v>9</v>
      </c>
      <c r="N194" s="109" t="s">
        <v>21</v>
      </c>
    </row>
    <row r="195" spans="2:14" s="5" customFormat="1" ht="14.25" customHeight="1" x14ac:dyDescent="0.25">
      <c r="B195" s="121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10"/>
    </row>
    <row r="196" spans="2:14" s="5" customFormat="1" ht="14.25" customHeight="1" x14ac:dyDescent="0.25">
      <c r="B196" s="121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10"/>
    </row>
    <row r="197" spans="2:14" s="5" customFormat="1" ht="14.25" customHeight="1" x14ac:dyDescent="0.25">
      <c r="B197" s="121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10"/>
    </row>
    <row r="198" spans="2:14" s="5" customFormat="1" ht="14.25" customHeight="1" x14ac:dyDescent="0.25">
      <c r="B198" s="122"/>
      <c r="C198" s="123"/>
      <c r="D198" s="123"/>
      <c r="E198" s="123"/>
      <c r="F198" s="41" t="s">
        <v>5</v>
      </c>
      <c r="G198" s="41" t="s">
        <v>5</v>
      </c>
      <c r="H198" s="41" t="s">
        <v>5</v>
      </c>
      <c r="I198" s="41" t="s">
        <v>5</v>
      </c>
      <c r="J198" s="41" t="s">
        <v>5</v>
      </c>
      <c r="K198" s="41" t="s">
        <v>5</v>
      </c>
      <c r="L198" s="41" t="s">
        <v>5</v>
      </c>
      <c r="M198" s="41" t="s">
        <v>5</v>
      </c>
      <c r="N198" s="4" t="s">
        <v>5</v>
      </c>
    </row>
    <row r="199" spans="2:14" ht="13.5" customHeight="1" thickBot="1" x14ac:dyDescent="0.3">
      <c r="B199" s="7">
        <v>1</v>
      </c>
      <c r="C199" s="9">
        <v>2</v>
      </c>
      <c r="D199" s="9">
        <v>3</v>
      </c>
      <c r="E199" s="9">
        <v>4</v>
      </c>
      <c r="F199" s="9">
        <v>5</v>
      </c>
      <c r="G199" s="9">
        <v>6</v>
      </c>
      <c r="H199" s="9">
        <v>7</v>
      </c>
      <c r="I199" s="9"/>
      <c r="J199" s="9"/>
      <c r="K199" s="9">
        <v>9</v>
      </c>
      <c r="L199" s="9">
        <v>10</v>
      </c>
      <c r="M199" s="9">
        <v>11</v>
      </c>
      <c r="N199" s="6">
        <v>14</v>
      </c>
    </row>
    <row r="200" spans="2:14" s="10" customFormat="1" ht="16.5" customHeight="1" x14ac:dyDescent="0.25">
      <c r="B200" s="128" t="s">
        <v>31</v>
      </c>
      <c r="C200" s="48"/>
      <c r="D200" s="18" t="s">
        <v>16</v>
      </c>
      <c r="E200" s="45">
        <v>3202</v>
      </c>
      <c r="F200" s="19">
        <v>3.14</v>
      </c>
      <c r="G200" s="13"/>
      <c r="H200" s="13"/>
      <c r="I200" s="13"/>
      <c r="J200" s="13"/>
      <c r="K200" s="13">
        <v>3.14</v>
      </c>
      <c r="L200" s="13"/>
      <c r="M200" s="13"/>
      <c r="N200" s="14"/>
    </row>
    <row r="201" spans="2:14" s="10" customFormat="1" ht="16.5" customHeight="1" x14ac:dyDescent="0.25">
      <c r="B201" s="129"/>
      <c r="C201" s="44">
        <v>22</v>
      </c>
      <c r="D201" s="49" t="s">
        <v>17</v>
      </c>
      <c r="E201" s="44">
        <v>4329</v>
      </c>
      <c r="F201" s="20">
        <v>3.14</v>
      </c>
      <c r="G201" s="12"/>
      <c r="H201" s="12"/>
      <c r="I201" s="12"/>
      <c r="J201" s="12"/>
      <c r="K201" s="12"/>
      <c r="L201" s="12">
        <v>3.14</v>
      </c>
      <c r="M201" s="12"/>
      <c r="N201" s="15"/>
    </row>
    <row r="202" spans="2:14" s="3" customFormat="1" ht="16.5" customHeight="1" x14ac:dyDescent="0.25">
      <c r="B202" s="129"/>
      <c r="C202" s="117">
        <v>23</v>
      </c>
      <c r="D202" s="49" t="s">
        <v>19</v>
      </c>
      <c r="E202" s="44">
        <v>6601</v>
      </c>
      <c r="F202" s="20">
        <v>9.6999999999999993</v>
      </c>
      <c r="G202" s="12"/>
      <c r="H202" s="12"/>
      <c r="I202" s="12"/>
      <c r="J202" s="12"/>
      <c r="K202" s="12"/>
      <c r="L202" s="12"/>
      <c r="M202" s="12"/>
      <c r="N202" s="15">
        <v>9.6999999999999993</v>
      </c>
    </row>
    <row r="203" spans="2:14" s="3" customFormat="1" ht="16.5" customHeight="1" x14ac:dyDescent="0.25">
      <c r="B203" s="129"/>
      <c r="C203" s="117"/>
      <c r="D203" s="49" t="s">
        <v>20</v>
      </c>
      <c r="E203" s="44">
        <v>6601</v>
      </c>
      <c r="F203" s="20">
        <v>1.1599999999999999</v>
      </c>
      <c r="G203" s="12"/>
      <c r="H203" s="12"/>
      <c r="I203" s="12"/>
      <c r="J203" s="12"/>
      <c r="K203" s="12"/>
      <c r="L203" s="12"/>
      <c r="M203" s="12"/>
      <c r="N203" s="15">
        <v>1.1599999999999999</v>
      </c>
    </row>
    <row r="204" spans="2:14" s="3" customFormat="1" ht="16.5" customHeight="1" x14ac:dyDescent="0.25">
      <c r="B204" s="129"/>
      <c r="C204" s="117"/>
      <c r="D204" s="49" t="s">
        <v>25</v>
      </c>
      <c r="E204" s="44">
        <v>6601</v>
      </c>
      <c r="F204" s="20">
        <v>0.97</v>
      </c>
      <c r="G204" s="12"/>
      <c r="H204" s="12"/>
      <c r="I204" s="12"/>
      <c r="J204" s="12"/>
      <c r="K204" s="12"/>
      <c r="L204" s="12"/>
      <c r="M204" s="12"/>
      <c r="N204" s="15">
        <v>0.97</v>
      </c>
    </row>
    <row r="205" spans="2:14" s="3" customFormat="1" ht="16.5" customHeight="1" x14ac:dyDescent="0.25">
      <c r="B205" s="129"/>
      <c r="C205" s="44">
        <v>24</v>
      </c>
      <c r="D205" s="49" t="s">
        <v>17</v>
      </c>
      <c r="E205" s="44">
        <v>6601</v>
      </c>
      <c r="F205" s="20">
        <v>0.54</v>
      </c>
      <c r="G205" s="12"/>
      <c r="H205" s="12"/>
      <c r="I205" s="12"/>
      <c r="J205" s="12"/>
      <c r="K205" s="12"/>
      <c r="L205" s="12"/>
      <c r="M205" s="12"/>
      <c r="N205" s="15">
        <v>0.54</v>
      </c>
    </row>
    <row r="206" spans="2:14" s="10" customFormat="1" ht="16.5" customHeight="1" x14ac:dyDescent="0.25">
      <c r="B206" s="129"/>
      <c r="C206" s="44">
        <v>25</v>
      </c>
      <c r="D206" s="49" t="s">
        <v>15</v>
      </c>
      <c r="E206" s="44">
        <v>3202</v>
      </c>
      <c r="F206" s="20">
        <v>3.14</v>
      </c>
      <c r="G206" s="12"/>
      <c r="H206" s="12"/>
      <c r="I206" s="12"/>
      <c r="J206" s="12"/>
      <c r="K206" s="12">
        <v>3.14</v>
      </c>
      <c r="L206" s="12"/>
      <c r="M206" s="12"/>
      <c r="N206" s="15"/>
    </row>
    <row r="207" spans="2:14" s="3" customFormat="1" ht="16.5" customHeight="1" x14ac:dyDescent="0.25">
      <c r="B207" s="129"/>
      <c r="C207" s="44">
        <v>30</v>
      </c>
      <c r="D207" s="49" t="s">
        <v>19</v>
      </c>
      <c r="E207" s="44">
        <v>6601</v>
      </c>
      <c r="F207" s="20">
        <v>0.92</v>
      </c>
      <c r="G207" s="12"/>
      <c r="H207" s="12"/>
      <c r="I207" s="12"/>
      <c r="J207" s="12"/>
      <c r="K207" s="12"/>
      <c r="L207" s="12"/>
      <c r="M207" s="12"/>
      <c r="N207" s="15">
        <v>0.92</v>
      </c>
    </row>
    <row r="208" spans="2:14" s="10" customFormat="1" ht="16.5" customHeight="1" x14ac:dyDescent="0.25">
      <c r="B208" s="129"/>
      <c r="C208" s="117">
        <v>32</v>
      </c>
      <c r="D208" s="49" t="s">
        <v>16</v>
      </c>
      <c r="E208" s="44">
        <v>4329</v>
      </c>
      <c r="F208" s="20">
        <v>3.14</v>
      </c>
      <c r="G208" s="12"/>
      <c r="H208" s="12"/>
      <c r="I208" s="12"/>
      <c r="J208" s="12"/>
      <c r="K208" s="12"/>
      <c r="L208" s="12">
        <v>3.14</v>
      </c>
      <c r="M208" s="12"/>
      <c r="N208" s="15"/>
    </row>
    <row r="209" spans="2:14" s="3" customFormat="1" ht="16.5" customHeight="1" x14ac:dyDescent="0.25">
      <c r="B209" s="129"/>
      <c r="C209" s="117"/>
      <c r="D209" s="49" t="s">
        <v>17</v>
      </c>
      <c r="E209" s="44">
        <v>6601</v>
      </c>
      <c r="F209" s="20">
        <v>2.11</v>
      </c>
      <c r="G209" s="12"/>
      <c r="H209" s="12"/>
      <c r="I209" s="12"/>
      <c r="J209" s="12"/>
      <c r="K209" s="12"/>
      <c r="L209" s="12"/>
      <c r="M209" s="12"/>
      <c r="N209" s="15">
        <v>2.11</v>
      </c>
    </row>
    <row r="210" spans="2:14" s="10" customFormat="1" ht="16.5" customHeight="1" x14ac:dyDescent="0.25">
      <c r="B210" s="129"/>
      <c r="C210" s="44" t="s">
        <v>82</v>
      </c>
      <c r="D210" s="49" t="s">
        <v>14</v>
      </c>
      <c r="E210" s="44">
        <v>3202</v>
      </c>
      <c r="F210" s="20">
        <v>22.65</v>
      </c>
      <c r="G210" s="12"/>
      <c r="H210" s="12"/>
      <c r="I210" s="12"/>
      <c r="J210" s="12"/>
      <c r="K210" s="12">
        <v>22.65</v>
      </c>
      <c r="L210" s="12"/>
      <c r="M210" s="12"/>
      <c r="N210" s="15"/>
    </row>
    <row r="211" spans="2:14" s="10" customFormat="1" ht="16.5" customHeight="1" x14ac:dyDescent="0.25">
      <c r="B211" s="129"/>
      <c r="C211" s="44">
        <v>33</v>
      </c>
      <c r="D211" s="49" t="s">
        <v>17</v>
      </c>
      <c r="E211" s="44">
        <v>4329</v>
      </c>
      <c r="F211" s="20">
        <v>3.14</v>
      </c>
      <c r="G211" s="12"/>
      <c r="H211" s="12"/>
      <c r="I211" s="12"/>
      <c r="J211" s="12"/>
      <c r="K211" s="12"/>
      <c r="L211" s="12">
        <v>3.14</v>
      </c>
      <c r="M211" s="12"/>
      <c r="N211" s="15"/>
    </row>
    <row r="212" spans="2:14" s="10" customFormat="1" ht="16.5" customHeight="1" x14ac:dyDescent="0.25">
      <c r="B212" s="129"/>
      <c r="C212" s="117">
        <v>34</v>
      </c>
      <c r="D212" s="49" t="s">
        <v>14</v>
      </c>
      <c r="E212" s="44">
        <v>3202</v>
      </c>
      <c r="F212" s="20">
        <v>3.14</v>
      </c>
      <c r="G212" s="12"/>
      <c r="H212" s="12"/>
      <c r="I212" s="12"/>
      <c r="J212" s="12"/>
      <c r="K212" s="12">
        <v>3.14</v>
      </c>
      <c r="L212" s="12"/>
      <c r="M212" s="12"/>
      <c r="N212" s="15"/>
    </row>
    <row r="213" spans="2:14" s="10" customFormat="1" ht="16.5" customHeight="1" x14ac:dyDescent="0.25">
      <c r="B213" s="129"/>
      <c r="C213" s="117"/>
      <c r="D213" s="49" t="s">
        <v>18</v>
      </c>
      <c r="E213" s="44">
        <v>4130</v>
      </c>
      <c r="F213" s="20">
        <v>3.14</v>
      </c>
      <c r="G213" s="12"/>
      <c r="H213" s="12"/>
      <c r="I213" s="12"/>
      <c r="J213" s="12"/>
      <c r="K213" s="12"/>
      <c r="L213" s="12">
        <v>3.14</v>
      </c>
      <c r="M213" s="12"/>
      <c r="N213" s="15"/>
    </row>
    <row r="214" spans="2:14" s="10" customFormat="1" ht="16.5" customHeight="1" x14ac:dyDescent="0.25">
      <c r="B214" s="129"/>
      <c r="C214" s="44">
        <v>35</v>
      </c>
      <c r="D214" s="49" t="s">
        <v>17</v>
      </c>
      <c r="E214" s="44">
        <v>4129</v>
      </c>
      <c r="F214" s="20">
        <v>3.14</v>
      </c>
      <c r="G214" s="12"/>
      <c r="H214" s="12"/>
      <c r="I214" s="12"/>
      <c r="J214" s="12"/>
      <c r="K214" s="12"/>
      <c r="L214" s="12">
        <v>3.14</v>
      </c>
      <c r="M214" s="12"/>
      <c r="N214" s="15"/>
    </row>
    <row r="215" spans="2:14" s="10" customFormat="1" ht="17.25" customHeight="1" x14ac:dyDescent="0.25">
      <c r="B215" s="129"/>
      <c r="C215" s="44">
        <v>40</v>
      </c>
      <c r="D215" s="49" t="s">
        <v>17</v>
      </c>
      <c r="E215" s="44">
        <v>4129</v>
      </c>
      <c r="F215" s="20">
        <v>3.14</v>
      </c>
      <c r="G215" s="12"/>
      <c r="H215" s="12"/>
      <c r="I215" s="12"/>
      <c r="J215" s="12"/>
      <c r="K215" s="12"/>
      <c r="L215" s="12">
        <v>3.14</v>
      </c>
      <c r="M215" s="12"/>
      <c r="N215" s="15"/>
    </row>
    <row r="216" spans="2:14" s="10" customFormat="1" ht="17.25" customHeight="1" x14ac:dyDescent="0.25">
      <c r="B216" s="129"/>
      <c r="C216" s="117">
        <v>44</v>
      </c>
      <c r="D216" s="49" t="s">
        <v>17</v>
      </c>
      <c r="E216" s="44">
        <v>4129</v>
      </c>
      <c r="F216" s="20">
        <v>3.14</v>
      </c>
      <c r="G216" s="12"/>
      <c r="H216" s="12"/>
      <c r="I216" s="12"/>
      <c r="J216" s="12"/>
      <c r="K216" s="12"/>
      <c r="L216" s="12">
        <v>3.14</v>
      </c>
      <c r="M216" s="12"/>
      <c r="N216" s="15"/>
    </row>
    <row r="217" spans="2:14" s="10" customFormat="1" ht="17.25" customHeight="1" x14ac:dyDescent="0.25">
      <c r="B217" s="129"/>
      <c r="C217" s="117"/>
      <c r="D217" s="49" t="s">
        <v>18</v>
      </c>
      <c r="E217" s="44">
        <v>4129</v>
      </c>
      <c r="F217" s="20">
        <v>1.22</v>
      </c>
      <c r="G217" s="12"/>
      <c r="H217" s="12"/>
      <c r="I217" s="12"/>
      <c r="J217" s="12"/>
      <c r="K217" s="12"/>
      <c r="L217" s="12">
        <v>1.22</v>
      </c>
      <c r="M217" s="12"/>
      <c r="N217" s="15"/>
    </row>
    <row r="218" spans="2:14" s="3" customFormat="1" ht="17.25" customHeight="1" x14ac:dyDescent="0.25">
      <c r="B218" s="129"/>
      <c r="C218" s="117"/>
      <c r="D218" s="49" t="s">
        <v>20</v>
      </c>
      <c r="E218" s="44">
        <v>6601</v>
      </c>
      <c r="F218" s="20">
        <v>0.15</v>
      </c>
      <c r="G218" s="12"/>
      <c r="H218" s="12"/>
      <c r="I218" s="12"/>
      <c r="J218" s="12"/>
      <c r="K218" s="12"/>
      <c r="L218" s="12"/>
      <c r="M218" s="12"/>
      <c r="N218" s="15">
        <v>0.15</v>
      </c>
    </row>
    <row r="219" spans="2:14" s="3" customFormat="1" ht="17.25" customHeight="1" x14ac:dyDescent="0.25">
      <c r="B219" s="129"/>
      <c r="C219" s="117"/>
      <c r="D219" s="49" t="s">
        <v>25</v>
      </c>
      <c r="E219" s="44">
        <v>6601</v>
      </c>
      <c r="F219" s="20">
        <v>7.0000000000000007E-2</v>
      </c>
      <c r="G219" s="12"/>
      <c r="H219" s="12"/>
      <c r="I219" s="12"/>
      <c r="J219" s="12"/>
      <c r="K219" s="12"/>
      <c r="L219" s="12"/>
      <c r="M219" s="12"/>
      <c r="N219" s="15">
        <v>7.0000000000000007E-2</v>
      </c>
    </row>
    <row r="220" spans="2:14" s="10" customFormat="1" ht="17.25" customHeight="1" x14ac:dyDescent="0.25">
      <c r="B220" s="129"/>
      <c r="C220" s="44">
        <v>45</v>
      </c>
      <c r="D220" s="49" t="s">
        <v>16</v>
      </c>
      <c r="E220" s="44">
        <v>3201</v>
      </c>
      <c r="F220" s="20">
        <v>3.14</v>
      </c>
      <c r="G220" s="12"/>
      <c r="H220" s="12"/>
      <c r="I220" s="12"/>
      <c r="J220" s="12"/>
      <c r="K220" s="12">
        <v>3.14</v>
      </c>
      <c r="L220" s="12"/>
      <c r="M220" s="12"/>
      <c r="N220" s="15"/>
    </row>
    <row r="221" spans="2:14" s="10" customFormat="1" ht="17.25" customHeight="1" x14ac:dyDescent="0.25">
      <c r="B221" s="129"/>
      <c r="C221" s="117">
        <v>47</v>
      </c>
      <c r="D221" s="49" t="s">
        <v>14</v>
      </c>
      <c r="E221" s="44">
        <v>3202</v>
      </c>
      <c r="F221" s="20">
        <v>3.14</v>
      </c>
      <c r="G221" s="12"/>
      <c r="H221" s="12"/>
      <c r="I221" s="12"/>
      <c r="J221" s="12"/>
      <c r="K221" s="12">
        <v>3.14</v>
      </c>
      <c r="L221" s="12"/>
      <c r="M221" s="12"/>
      <c r="N221" s="15"/>
    </row>
    <row r="222" spans="2:14" s="3" customFormat="1" ht="17.25" customHeight="1" x14ac:dyDescent="0.25">
      <c r="B222" s="129"/>
      <c r="C222" s="117"/>
      <c r="D222" s="49" t="s">
        <v>18</v>
      </c>
      <c r="E222" s="44">
        <v>6601</v>
      </c>
      <c r="F222" s="20">
        <v>1.1499999999999999</v>
      </c>
      <c r="G222" s="12"/>
      <c r="H222" s="12"/>
      <c r="I222" s="12"/>
      <c r="J222" s="12"/>
      <c r="K222" s="12"/>
      <c r="L222" s="12"/>
      <c r="M222" s="12"/>
      <c r="N222" s="15">
        <v>1.1499999999999999</v>
      </c>
    </row>
    <row r="223" spans="2:14" s="3" customFormat="1" ht="17.25" customHeight="1" x14ac:dyDescent="0.25">
      <c r="B223" s="129"/>
      <c r="C223" s="44">
        <v>48</v>
      </c>
      <c r="D223" s="49" t="s">
        <v>17</v>
      </c>
      <c r="E223" s="44">
        <v>5201</v>
      </c>
      <c r="F223" s="20">
        <v>0.53</v>
      </c>
      <c r="G223" s="12"/>
      <c r="H223" s="12"/>
      <c r="I223" s="12"/>
      <c r="J223" s="12"/>
      <c r="K223" s="12"/>
      <c r="L223" s="12"/>
      <c r="M223" s="12">
        <v>0.53</v>
      </c>
      <c r="N223" s="15"/>
    </row>
    <row r="224" spans="2:14" s="3" customFormat="1" ht="17.25" customHeight="1" x14ac:dyDescent="0.25">
      <c r="B224" s="129"/>
      <c r="C224" s="44">
        <v>50</v>
      </c>
      <c r="D224" s="49" t="s">
        <v>16</v>
      </c>
      <c r="E224" s="44">
        <v>6601</v>
      </c>
      <c r="F224" s="20">
        <v>0.05</v>
      </c>
      <c r="G224" s="12"/>
      <c r="H224" s="12"/>
      <c r="I224" s="12"/>
      <c r="J224" s="12"/>
      <c r="K224" s="12"/>
      <c r="L224" s="12"/>
      <c r="M224" s="12"/>
      <c r="N224" s="15">
        <v>0.05</v>
      </c>
    </row>
    <row r="225" spans="2:14" s="3" customFormat="1" ht="17.25" customHeight="1" x14ac:dyDescent="0.25">
      <c r="B225" s="129"/>
      <c r="C225" s="44">
        <v>52</v>
      </c>
      <c r="D225" s="49" t="s">
        <v>16</v>
      </c>
      <c r="E225" s="44">
        <v>6601</v>
      </c>
      <c r="F225" s="20">
        <v>0.28999999999999998</v>
      </c>
      <c r="G225" s="12"/>
      <c r="H225" s="12"/>
      <c r="I225" s="12"/>
      <c r="J225" s="12"/>
      <c r="K225" s="12"/>
      <c r="L225" s="12"/>
      <c r="M225" s="12"/>
      <c r="N225" s="15">
        <v>0.28999999999999998</v>
      </c>
    </row>
    <row r="226" spans="2:14" s="3" customFormat="1" ht="17.25" customHeight="1" x14ac:dyDescent="0.25">
      <c r="B226" s="129"/>
      <c r="C226" s="44">
        <v>54</v>
      </c>
      <c r="D226" s="49" t="s">
        <v>20</v>
      </c>
      <c r="E226" s="44">
        <v>6601</v>
      </c>
      <c r="F226" s="20">
        <v>0.34</v>
      </c>
      <c r="G226" s="12"/>
      <c r="H226" s="12"/>
      <c r="I226" s="12"/>
      <c r="J226" s="12"/>
      <c r="K226" s="12"/>
      <c r="L226" s="12"/>
      <c r="M226" s="12"/>
      <c r="N226" s="15">
        <v>0.34</v>
      </c>
    </row>
    <row r="227" spans="2:14" s="10" customFormat="1" ht="17.25" customHeight="1" x14ac:dyDescent="0.25">
      <c r="B227" s="129"/>
      <c r="C227" s="117">
        <v>57</v>
      </c>
      <c r="D227" s="49" t="s">
        <v>14</v>
      </c>
      <c r="E227" s="44">
        <v>3202</v>
      </c>
      <c r="F227" s="20">
        <v>3.14</v>
      </c>
      <c r="G227" s="12"/>
      <c r="H227" s="12"/>
      <c r="I227" s="12"/>
      <c r="J227" s="12"/>
      <c r="K227" s="12">
        <v>3.14</v>
      </c>
      <c r="L227" s="12"/>
      <c r="M227" s="12"/>
      <c r="N227" s="15"/>
    </row>
    <row r="228" spans="2:14" s="10" customFormat="1" ht="17.25" customHeight="1" x14ac:dyDescent="0.25">
      <c r="B228" s="129"/>
      <c r="C228" s="117"/>
      <c r="D228" s="49" t="s">
        <v>15</v>
      </c>
      <c r="E228" s="44">
        <v>3202</v>
      </c>
      <c r="F228" s="20">
        <v>3.14</v>
      </c>
      <c r="G228" s="12"/>
      <c r="H228" s="12"/>
      <c r="I228" s="12"/>
      <c r="J228" s="12"/>
      <c r="K228" s="12">
        <v>3.14</v>
      </c>
      <c r="L228" s="12"/>
      <c r="M228" s="12"/>
      <c r="N228" s="15"/>
    </row>
    <row r="229" spans="2:14" s="10" customFormat="1" ht="17.25" customHeight="1" x14ac:dyDescent="0.25">
      <c r="B229" s="129"/>
      <c r="C229" s="117"/>
      <c r="D229" s="49" t="s">
        <v>16</v>
      </c>
      <c r="E229" s="44">
        <v>3202</v>
      </c>
      <c r="F229" s="20">
        <v>3.14</v>
      </c>
      <c r="G229" s="12"/>
      <c r="H229" s="12"/>
      <c r="I229" s="12"/>
      <c r="J229" s="12"/>
      <c r="K229" s="12">
        <v>3.14</v>
      </c>
      <c r="L229" s="12"/>
      <c r="M229" s="12"/>
      <c r="N229" s="15"/>
    </row>
    <row r="230" spans="2:14" s="10" customFormat="1" ht="17.25" customHeight="1" x14ac:dyDescent="0.25">
      <c r="B230" s="129"/>
      <c r="C230" s="117">
        <v>58</v>
      </c>
      <c r="D230" s="49" t="s">
        <v>14</v>
      </c>
      <c r="E230" s="44">
        <v>4230</v>
      </c>
      <c r="F230" s="20">
        <v>3.14</v>
      </c>
      <c r="G230" s="12"/>
      <c r="H230" s="12"/>
      <c r="I230" s="12"/>
      <c r="J230" s="12"/>
      <c r="K230" s="12"/>
      <c r="L230" s="12">
        <v>3.14</v>
      </c>
      <c r="M230" s="12"/>
      <c r="N230" s="15"/>
    </row>
    <row r="231" spans="2:14" s="10" customFormat="1" ht="17.25" customHeight="1" thickBot="1" x14ac:dyDescent="0.3">
      <c r="B231" s="130"/>
      <c r="C231" s="118"/>
      <c r="D231" s="21" t="s">
        <v>15</v>
      </c>
      <c r="E231" s="47">
        <v>4230</v>
      </c>
      <c r="F231" s="22">
        <v>3.14</v>
      </c>
      <c r="G231" s="16"/>
      <c r="H231" s="16"/>
      <c r="I231" s="16"/>
      <c r="J231" s="16"/>
      <c r="K231" s="16"/>
      <c r="L231" s="16">
        <v>3.14</v>
      </c>
      <c r="M231" s="16"/>
      <c r="N231" s="17"/>
    </row>
    <row r="232" spans="2:14" s="5" customFormat="1" ht="22.5" customHeight="1" x14ac:dyDescent="0.25">
      <c r="B232" s="120" t="s">
        <v>2</v>
      </c>
      <c r="C232" s="107" t="s">
        <v>0</v>
      </c>
      <c r="D232" s="107" t="s">
        <v>1</v>
      </c>
      <c r="E232" s="107" t="s">
        <v>3</v>
      </c>
      <c r="F232" s="107" t="s">
        <v>4</v>
      </c>
      <c r="G232" s="107" t="s">
        <v>6</v>
      </c>
      <c r="H232" s="107" t="s">
        <v>80</v>
      </c>
      <c r="I232" s="107" t="s">
        <v>81</v>
      </c>
      <c r="J232" s="107" t="s">
        <v>102</v>
      </c>
      <c r="K232" s="107" t="s">
        <v>7</v>
      </c>
      <c r="L232" s="107" t="s">
        <v>8</v>
      </c>
      <c r="M232" s="107" t="s">
        <v>9</v>
      </c>
      <c r="N232" s="109" t="s">
        <v>21</v>
      </c>
    </row>
    <row r="233" spans="2:14" s="5" customFormat="1" ht="14.25" customHeight="1" x14ac:dyDescent="0.25">
      <c r="B233" s="121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10"/>
    </row>
    <row r="234" spans="2:14" s="5" customFormat="1" ht="14.25" customHeight="1" x14ac:dyDescent="0.25">
      <c r="B234" s="121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10"/>
    </row>
    <row r="235" spans="2:14" s="5" customFormat="1" ht="14.25" customHeight="1" x14ac:dyDescent="0.25">
      <c r="B235" s="121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10"/>
    </row>
    <row r="236" spans="2:14" s="5" customFormat="1" ht="14.25" customHeight="1" x14ac:dyDescent="0.25">
      <c r="B236" s="122"/>
      <c r="C236" s="123"/>
      <c r="D236" s="123"/>
      <c r="E236" s="123"/>
      <c r="F236" s="41" t="s">
        <v>5</v>
      </c>
      <c r="G236" s="41" t="s">
        <v>5</v>
      </c>
      <c r="H236" s="41" t="s">
        <v>5</v>
      </c>
      <c r="I236" s="41" t="s">
        <v>5</v>
      </c>
      <c r="J236" s="41" t="s">
        <v>5</v>
      </c>
      <c r="K236" s="41" t="s">
        <v>5</v>
      </c>
      <c r="L236" s="41" t="s">
        <v>5</v>
      </c>
      <c r="M236" s="41" t="s">
        <v>5</v>
      </c>
      <c r="N236" s="4" t="s">
        <v>5</v>
      </c>
    </row>
    <row r="237" spans="2:14" ht="13.5" customHeight="1" thickBot="1" x14ac:dyDescent="0.3">
      <c r="B237" s="7">
        <v>1</v>
      </c>
      <c r="C237" s="9">
        <v>2</v>
      </c>
      <c r="D237" s="9">
        <v>3</v>
      </c>
      <c r="E237" s="9">
        <v>4</v>
      </c>
      <c r="F237" s="9">
        <v>5</v>
      </c>
      <c r="G237" s="9">
        <v>6</v>
      </c>
      <c r="H237" s="9">
        <v>7</v>
      </c>
      <c r="I237" s="9"/>
      <c r="J237" s="9"/>
      <c r="K237" s="9">
        <v>9</v>
      </c>
      <c r="L237" s="9">
        <v>10</v>
      </c>
      <c r="M237" s="9">
        <v>11</v>
      </c>
      <c r="N237" s="6">
        <v>14</v>
      </c>
    </row>
    <row r="238" spans="2:14" s="3" customFormat="1" ht="17.25" customHeight="1" x14ac:dyDescent="0.25">
      <c r="B238" s="124" t="s">
        <v>31</v>
      </c>
      <c r="C238" s="133">
        <v>60</v>
      </c>
      <c r="D238" s="18" t="s">
        <v>16</v>
      </c>
      <c r="E238" s="45">
        <v>5201</v>
      </c>
      <c r="F238" s="19">
        <v>1.85</v>
      </c>
      <c r="G238" s="13"/>
      <c r="H238" s="13"/>
      <c r="I238" s="13"/>
      <c r="J238" s="13"/>
      <c r="K238" s="13"/>
      <c r="L238" s="13"/>
      <c r="M238" s="13">
        <v>1.85</v>
      </c>
      <c r="N238" s="14"/>
    </row>
    <row r="239" spans="2:14" s="3" customFormat="1" ht="16.5" customHeight="1" x14ac:dyDescent="0.25">
      <c r="B239" s="114"/>
      <c r="C239" s="117"/>
      <c r="D239" s="49" t="s">
        <v>17</v>
      </c>
      <c r="E239" s="44">
        <v>5201</v>
      </c>
      <c r="F239" s="20">
        <v>0.28000000000000003</v>
      </c>
      <c r="G239" s="12"/>
      <c r="H239" s="12"/>
      <c r="I239" s="12"/>
      <c r="J239" s="12"/>
      <c r="K239" s="12"/>
      <c r="L239" s="12"/>
      <c r="M239" s="12">
        <v>0.28000000000000003</v>
      </c>
      <c r="N239" s="15"/>
    </row>
    <row r="240" spans="2:14" s="3" customFormat="1" ht="16.5" customHeight="1" x14ac:dyDescent="0.25">
      <c r="B240" s="114"/>
      <c r="C240" s="117"/>
      <c r="D240" s="49" t="s">
        <v>18</v>
      </c>
      <c r="E240" s="44">
        <v>5201</v>
      </c>
      <c r="F240" s="20">
        <v>1.06</v>
      </c>
      <c r="G240" s="12"/>
      <c r="H240" s="12"/>
      <c r="I240" s="12"/>
      <c r="J240" s="12"/>
      <c r="K240" s="12"/>
      <c r="L240" s="12"/>
      <c r="M240" s="12">
        <v>1.06</v>
      </c>
      <c r="N240" s="15"/>
    </row>
    <row r="241" spans="2:14" s="3" customFormat="1" ht="16.5" customHeight="1" x14ac:dyDescent="0.25">
      <c r="B241" s="114"/>
      <c r="C241" s="44">
        <v>60</v>
      </c>
      <c r="D241" s="49" t="s">
        <v>19</v>
      </c>
      <c r="E241" s="44">
        <v>5201</v>
      </c>
      <c r="F241" s="20">
        <v>0.52</v>
      </c>
      <c r="G241" s="12"/>
      <c r="H241" s="12"/>
      <c r="I241" s="12"/>
      <c r="J241" s="12"/>
      <c r="K241" s="12"/>
      <c r="L241" s="12"/>
      <c r="M241" s="12">
        <v>0.52</v>
      </c>
      <c r="N241" s="15"/>
    </row>
    <row r="242" spans="2:14" s="3" customFormat="1" ht="16.5" customHeight="1" x14ac:dyDescent="0.25">
      <c r="B242" s="114"/>
      <c r="C242" s="117">
        <v>61</v>
      </c>
      <c r="D242" s="49" t="s">
        <v>20</v>
      </c>
      <c r="E242" s="44">
        <v>5201</v>
      </c>
      <c r="F242" s="20">
        <v>0.64</v>
      </c>
      <c r="G242" s="12"/>
      <c r="H242" s="12"/>
      <c r="I242" s="12"/>
      <c r="J242" s="12"/>
      <c r="K242" s="12"/>
      <c r="L242" s="12"/>
      <c r="M242" s="12">
        <v>0.64</v>
      </c>
      <c r="N242" s="15"/>
    </row>
    <row r="243" spans="2:14" s="3" customFormat="1" ht="16.5" customHeight="1" x14ac:dyDescent="0.25">
      <c r="B243" s="114"/>
      <c r="C243" s="117"/>
      <c r="D243" s="49" t="s">
        <v>25</v>
      </c>
      <c r="E243" s="44">
        <v>5201</v>
      </c>
      <c r="F243" s="20">
        <v>0.81</v>
      </c>
      <c r="G243" s="12"/>
      <c r="H243" s="12"/>
      <c r="I243" s="12"/>
      <c r="J243" s="12"/>
      <c r="K243" s="12"/>
      <c r="L243" s="12"/>
      <c r="M243" s="12">
        <v>0.81</v>
      </c>
      <c r="N243" s="15"/>
    </row>
    <row r="244" spans="2:14" s="10" customFormat="1" ht="16.5" customHeight="1" x14ac:dyDescent="0.25">
      <c r="B244" s="114"/>
      <c r="C244" s="117">
        <v>62</v>
      </c>
      <c r="D244" s="49" t="s">
        <v>18</v>
      </c>
      <c r="E244" s="44">
        <v>3501</v>
      </c>
      <c r="F244" s="20">
        <v>3.14</v>
      </c>
      <c r="G244" s="12"/>
      <c r="H244" s="12"/>
      <c r="I244" s="12"/>
      <c r="J244" s="12"/>
      <c r="K244" s="12">
        <v>3.14</v>
      </c>
      <c r="L244" s="12"/>
      <c r="M244" s="12"/>
      <c r="N244" s="15"/>
    </row>
    <row r="245" spans="2:14" s="10" customFormat="1" ht="16.5" customHeight="1" x14ac:dyDescent="0.25">
      <c r="B245" s="114"/>
      <c r="C245" s="117"/>
      <c r="D245" s="49" t="s">
        <v>25</v>
      </c>
      <c r="E245" s="44">
        <v>5201</v>
      </c>
      <c r="F245" s="20">
        <v>25.27</v>
      </c>
      <c r="G245" s="12"/>
      <c r="H245" s="12"/>
      <c r="I245" s="12"/>
      <c r="J245" s="12"/>
      <c r="K245" s="12"/>
      <c r="L245" s="12"/>
      <c r="M245" s="12">
        <v>25.27</v>
      </c>
      <c r="N245" s="15"/>
    </row>
    <row r="246" spans="2:14" s="10" customFormat="1" ht="16.5" customHeight="1" x14ac:dyDescent="0.25">
      <c r="B246" s="114"/>
      <c r="C246" s="44">
        <v>63</v>
      </c>
      <c r="D246" s="49" t="s">
        <v>18</v>
      </c>
      <c r="E246" s="44">
        <v>3501</v>
      </c>
      <c r="F246" s="20">
        <v>3.14</v>
      </c>
      <c r="G246" s="12"/>
      <c r="H246" s="12"/>
      <c r="I246" s="12"/>
      <c r="J246" s="12"/>
      <c r="K246" s="12">
        <v>3.14</v>
      </c>
      <c r="L246" s="12"/>
      <c r="M246" s="12"/>
      <c r="N246" s="15"/>
    </row>
    <row r="247" spans="2:14" s="10" customFormat="1" ht="16.5" customHeight="1" x14ac:dyDescent="0.25">
      <c r="B247" s="114"/>
      <c r="C247" s="117">
        <v>64</v>
      </c>
      <c r="D247" s="49" t="s">
        <v>14</v>
      </c>
      <c r="E247" s="44">
        <v>1123</v>
      </c>
      <c r="F247" s="20">
        <v>3.14</v>
      </c>
      <c r="G247" s="12"/>
      <c r="H247" s="12">
        <v>3.14</v>
      </c>
      <c r="I247" s="12"/>
      <c r="J247" s="12"/>
      <c r="K247" s="12"/>
      <c r="L247" s="12"/>
      <c r="M247" s="12"/>
      <c r="N247" s="15"/>
    </row>
    <row r="248" spans="2:14" s="10" customFormat="1" ht="16.5" customHeight="1" x14ac:dyDescent="0.25">
      <c r="B248" s="114"/>
      <c r="C248" s="117"/>
      <c r="D248" s="49" t="s">
        <v>15</v>
      </c>
      <c r="E248" s="44">
        <v>1123</v>
      </c>
      <c r="F248" s="20">
        <v>28.39</v>
      </c>
      <c r="G248" s="12"/>
      <c r="H248" s="12">
        <v>28.39</v>
      </c>
      <c r="I248" s="12"/>
      <c r="J248" s="12"/>
      <c r="K248" s="12"/>
      <c r="L248" s="12"/>
      <c r="M248" s="12"/>
      <c r="N248" s="15"/>
    </row>
    <row r="249" spans="2:14" s="10" customFormat="1" ht="16.5" customHeight="1" x14ac:dyDescent="0.25">
      <c r="B249" s="114"/>
      <c r="C249" s="44">
        <v>65</v>
      </c>
      <c r="D249" s="49" t="s">
        <v>16</v>
      </c>
      <c r="E249" s="44">
        <v>1123</v>
      </c>
      <c r="F249" s="20">
        <v>41.42</v>
      </c>
      <c r="G249" s="12"/>
      <c r="H249" s="12">
        <v>41.42</v>
      </c>
      <c r="I249" s="12"/>
      <c r="J249" s="12"/>
      <c r="K249" s="12"/>
      <c r="L249" s="12"/>
      <c r="M249" s="12"/>
      <c r="N249" s="15"/>
    </row>
    <row r="250" spans="2:14" s="10" customFormat="1" ht="16.5" customHeight="1" x14ac:dyDescent="0.25">
      <c r="B250" s="114"/>
      <c r="C250" s="117">
        <v>69</v>
      </c>
      <c r="D250" s="49" t="s">
        <v>14</v>
      </c>
      <c r="E250" s="44">
        <v>1123</v>
      </c>
      <c r="F250" s="20">
        <v>3.14</v>
      </c>
      <c r="G250" s="12"/>
      <c r="H250" s="12">
        <v>3.14</v>
      </c>
      <c r="I250" s="12"/>
      <c r="J250" s="12"/>
      <c r="K250" s="12"/>
      <c r="L250" s="12"/>
      <c r="M250" s="12"/>
      <c r="N250" s="15"/>
    </row>
    <row r="251" spans="2:14" s="10" customFormat="1" ht="16.5" customHeight="1" x14ac:dyDescent="0.25">
      <c r="B251" s="114"/>
      <c r="C251" s="117"/>
      <c r="D251" s="49" t="s">
        <v>15</v>
      </c>
      <c r="E251" s="44">
        <v>1123</v>
      </c>
      <c r="F251" s="20">
        <v>3.14</v>
      </c>
      <c r="G251" s="12"/>
      <c r="H251" s="12">
        <v>3.14</v>
      </c>
      <c r="I251" s="12"/>
      <c r="J251" s="12"/>
      <c r="K251" s="12"/>
      <c r="L251" s="12"/>
      <c r="M251" s="12"/>
      <c r="N251" s="15"/>
    </row>
    <row r="252" spans="2:14" s="10" customFormat="1" ht="16.5" customHeight="1" x14ac:dyDescent="0.25">
      <c r="B252" s="114"/>
      <c r="C252" s="117">
        <v>70</v>
      </c>
      <c r="D252" s="49" t="s">
        <v>14</v>
      </c>
      <c r="E252" s="44">
        <v>1123</v>
      </c>
      <c r="F252" s="20">
        <v>44.77</v>
      </c>
      <c r="G252" s="12"/>
      <c r="H252" s="12">
        <v>44.77</v>
      </c>
      <c r="I252" s="12"/>
      <c r="J252" s="12"/>
      <c r="K252" s="12"/>
      <c r="L252" s="12"/>
      <c r="M252" s="12"/>
      <c r="N252" s="15"/>
    </row>
    <row r="253" spans="2:14" s="10" customFormat="1" ht="16.5" customHeight="1" x14ac:dyDescent="0.25">
      <c r="B253" s="114"/>
      <c r="C253" s="117"/>
      <c r="D253" s="49" t="s">
        <v>16</v>
      </c>
      <c r="E253" s="44">
        <v>1123</v>
      </c>
      <c r="F253" s="20">
        <v>21.5</v>
      </c>
      <c r="G253" s="12"/>
      <c r="H253" s="12">
        <v>21.5</v>
      </c>
      <c r="I253" s="12"/>
      <c r="J253" s="12"/>
      <c r="K253" s="12"/>
      <c r="L253" s="12"/>
      <c r="M253" s="12"/>
      <c r="N253" s="15"/>
    </row>
    <row r="254" spans="2:14" s="3" customFormat="1" ht="17.25" customHeight="1" x14ac:dyDescent="0.25">
      <c r="B254" s="114"/>
      <c r="C254" s="44">
        <v>71</v>
      </c>
      <c r="D254" s="49" t="s">
        <v>20</v>
      </c>
      <c r="E254" s="44">
        <v>5201</v>
      </c>
      <c r="F254" s="20">
        <v>0.89</v>
      </c>
      <c r="G254" s="12"/>
      <c r="H254" s="12"/>
      <c r="I254" s="12"/>
      <c r="J254" s="12"/>
      <c r="K254" s="12"/>
      <c r="L254" s="12"/>
      <c r="M254" s="12">
        <v>0.89</v>
      </c>
      <c r="N254" s="15"/>
    </row>
    <row r="255" spans="2:14" s="3" customFormat="1" ht="17.25" customHeight="1" x14ac:dyDescent="0.25">
      <c r="B255" s="114"/>
      <c r="C255" s="44">
        <v>71</v>
      </c>
      <c r="D255" s="49" t="s">
        <v>28</v>
      </c>
      <c r="E255" s="44">
        <v>5201</v>
      </c>
      <c r="F255" s="20">
        <v>2.19</v>
      </c>
      <c r="G255" s="12"/>
      <c r="H255" s="12"/>
      <c r="I255" s="12"/>
      <c r="J255" s="12"/>
      <c r="K255" s="12"/>
      <c r="L255" s="12"/>
      <c r="M255" s="12">
        <v>2.19</v>
      </c>
      <c r="N255" s="15"/>
    </row>
    <row r="256" spans="2:14" s="10" customFormat="1" ht="17.25" customHeight="1" x14ac:dyDescent="0.25">
      <c r="B256" s="114"/>
      <c r="C256" s="44">
        <v>72</v>
      </c>
      <c r="D256" s="49" t="s">
        <v>14</v>
      </c>
      <c r="E256" s="44">
        <v>4230</v>
      </c>
      <c r="F256" s="20">
        <v>3.14</v>
      </c>
      <c r="G256" s="12"/>
      <c r="H256" s="12"/>
      <c r="I256" s="12"/>
      <c r="J256" s="12"/>
      <c r="K256" s="12"/>
      <c r="L256" s="12">
        <v>3.14</v>
      </c>
      <c r="M256" s="12"/>
      <c r="N256" s="15"/>
    </row>
    <row r="257" spans="2:14" s="10" customFormat="1" ht="17.25" customHeight="1" x14ac:dyDescent="0.25">
      <c r="B257" s="114"/>
      <c r="C257" s="117">
        <v>73</v>
      </c>
      <c r="D257" s="49" t="s">
        <v>14</v>
      </c>
      <c r="E257" s="44">
        <v>4230</v>
      </c>
      <c r="F257" s="20">
        <v>3.14</v>
      </c>
      <c r="G257" s="12"/>
      <c r="H257" s="12"/>
      <c r="I257" s="12"/>
      <c r="J257" s="12"/>
      <c r="K257" s="12"/>
      <c r="L257" s="12">
        <v>3.14</v>
      </c>
      <c r="M257" s="12"/>
      <c r="N257" s="15"/>
    </row>
    <row r="258" spans="2:14" s="10" customFormat="1" ht="17.25" customHeight="1" x14ac:dyDescent="0.25">
      <c r="B258" s="114"/>
      <c r="C258" s="117"/>
      <c r="D258" s="49" t="s">
        <v>15</v>
      </c>
      <c r="E258" s="44">
        <v>4230</v>
      </c>
      <c r="F258" s="20">
        <v>3.14</v>
      </c>
      <c r="G258" s="12"/>
      <c r="H258" s="12"/>
      <c r="I258" s="12"/>
      <c r="J258" s="12"/>
      <c r="K258" s="12"/>
      <c r="L258" s="12">
        <v>3.14</v>
      </c>
      <c r="M258" s="12"/>
      <c r="N258" s="15"/>
    </row>
    <row r="259" spans="2:14" s="10" customFormat="1" ht="17.25" customHeight="1" x14ac:dyDescent="0.25">
      <c r="B259" s="114"/>
      <c r="C259" s="117"/>
      <c r="D259" s="49" t="s">
        <v>17</v>
      </c>
      <c r="E259" s="44">
        <v>4230</v>
      </c>
      <c r="F259" s="20">
        <v>3.14</v>
      </c>
      <c r="G259" s="12"/>
      <c r="H259" s="12"/>
      <c r="I259" s="12"/>
      <c r="J259" s="12"/>
      <c r="K259" s="12"/>
      <c r="L259" s="12">
        <v>3.14</v>
      </c>
      <c r="M259" s="12"/>
      <c r="N259" s="15"/>
    </row>
    <row r="260" spans="2:14" s="10" customFormat="1" ht="17.25" customHeight="1" x14ac:dyDescent="0.25">
      <c r="B260" s="114"/>
      <c r="C260" s="117"/>
      <c r="D260" s="49" t="s">
        <v>18</v>
      </c>
      <c r="E260" s="44">
        <v>4230</v>
      </c>
      <c r="F260" s="20">
        <v>3.14</v>
      </c>
      <c r="G260" s="12"/>
      <c r="H260" s="12"/>
      <c r="I260" s="12"/>
      <c r="J260" s="12"/>
      <c r="K260" s="12"/>
      <c r="L260" s="12">
        <v>3.14</v>
      </c>
      <c r="M260" s="12"/>
      <c r="N260" s="15"/>
    </row>
    <row r="261" spans="2:14" s="3" customFormat="1" ht="17.25" customHeight="1" x14ac:dyDescent="0.25">
      <c r="B261" s="114"/>
      <c r="C261" s="44">
        <v>73</v>
      </c>
      <c r="D261" s="49" t="s">
        <v>16</v>
      </c>
      <c r="E261" s="44">
        <v>5201</v>
      </c>
      <c r="F261" s="20">
        <v>4.5</v>
      </c>
      <c r="G261" s="12"/>
      <c r="H261" s="12"/>
      <c r="I261" s="12"/>
      <c r="J261" s="12"/>
      <c r="K261" s="12"/>
      <c r="L261" s="12"/>
      <c r="M261" s="12">
        <v>4.5</v>
      </c>
      <c r="N261" s="15"/>
    </row>
    <row r="262" spans="2:14" s="3" customFormat="1" ht="17.25" customHeight="1" x14ac:dyDescent="0.25">
      <c r="B262" s="114"/>
      <c r="C262" s="117">
        <v>74</v>
      </c>
      <c r="D262" s="49" t="s">
        <v>15</v>
      </c>
      <c r="E262" s="44">
        <v>3202</v>
      </c>
      <c r="F262" s="20">
        <v>16.46</v>
      </c>
      <c r="G262" s="12"/>
      <c r="H262" s="12"/>
      <c r="I262" s="12"/>
      <c r="J262" s="12"/>
      <c r="K262" s="12">
        <v>16.46</v>
      </c>
      <c r="L262" s="12"/>
      <c r="M262" s="12"/>
      <c r="N262" s="15"/>
    </row>
    <row r="263" spans="2:14" s="10" customFormat="1" ht="17.25" customHeight="1" x14ac:dyDescent="0.25">
      <c r="B263" s="114"/>
      <c r="C263" s="117"/>
      <c r="D263" s="49" t="s">
        <v>16</v>
      </c>
      <c r="E263" s="44">
        <v>3202</v>
      </c>
      <c r="F263" s="20">
        <v>3.14</v>
      </c>
      <c r="G263" s="12"/>
      <c r="H263" s="12"/>
      <c r="I263" s="12"/>
      <c r="J263" s="12"/>
      <c r="K263" s="12">
        <v>3.14</v>
      </c>
      <c r="L263" s="12"/>
      <c r="M263" s="12"/>
      <c r="N263" s="15"/>
    </row>
    <row r="264" spans="2:14" s="3" customFormat="1" ht="17.25" customHeight="1" x14ac:dyDescent="0.25">
      <c r="B264" s="114"/>
      <c r="C264" s="117"/>
      <c r="D264" s="49" t="s">
        <v>17</v>
      </c>
      <c r="E264" s="44">
        <v>4230</v>
      </c>
      <c r="F264" s="20">
        <v>0.33</v>
      </c>
      <c r="G264" s="12"/>
      <c r="H264" s="12"/>
      <c r="I264" s="12"/>
      <c r="J264" s="12"/>
      <c r="K264" s="12"/>
      <c r="L264" s="12">
        <v>0.33</v>
      </c>
      <c r="M264" s="12"/>
      <c r="N264" s="15"/>
    </row>
    <row r="265" spans="2:14" s="3" customFormat="1" ht="17.25" customHeight="1" x14ac:dyDescent="0.25">
      <c r="B265" s="114"/>
      <c r="C265" s="117"/>
      <c r="D265" s="49" t="s">
        <v>18</v>
      </c>
      <c r="E265" s="44">
        <v>5201</v>
      </c>
      <c r="F265" s="20">
        <v>9.09</v>
      </c>
      <c r="G265" s="12"/>
      <c r="H265" s="12"/>
      <c r="I265" s="12"/>
      <c r="J265" s="12"/>
      <c r="K265" s="12"/>
      <c r="L265" s="12"/>
      <c r="M265" s="12">
        <v>9.09</v>
      </c>
      <c r="N265" s="15"/>
    </row>
    <row r="266" spans="2:14" s="3" customFormat="1" ht="17.25" customHeight="1" x14ac:dyDescent="0.25">
      <c r="B266" s="114"/>
      <c r="C266" s="117"/>
      <c r="D266" s="49" t="s">
        <v>19</v>
      </c>
      <c r="E266" s="44">
        <v>5201</v>
      </c>
      <c r="F266" s="20">
        <v>14.9</v>
      </c>
      <c r="G266" s="12"/>
      <c r="H266" s="12"/>
      <c r="I266" s="12"/>
      <c r="J266" s="12"/>
      <c r="K266" s="12"/>
      <c r="L266" s="12"/>
      <c r="M266" s="12">
        <v>14.9</v>
      </c>
      <c r="N266" s="15"/>
    </row>
    <row r="267" spans="2:14" s="3" customFormat="1" ht="17.25" customHeight="1" x14ac:dyDescent="0.25">
      <c r="B267" s="114"/>
      <c r="C267" s="60">
        <v>74</v>
      </c>
      <c r="D267" s="49" t="s">
        <v>20</v>
      </c>
      <c r="E267" s="44">
        <v>6301</v>
      </c>
      <c r="F267" s="20">
        <v>0.71</v>
      </c>
      <c r="G267" s="12"/>
      <c r="H267" s="12"/>
      <c r="I267" s="12"/>
      <c r="J267" s="12"/>
      <c r="K267" s="12"/>
      <c r="L267" s="12"/>
      <c r="M267" s="12"/>
      <c r="N267" s="15">
        <v>0.71</v>
      </c>
    </row>
    <row r="268" spans="2:14" s="3" customFormat="1" ht="17.25" customHeight="1" thickBot="1" x14ac:dyDescent="0.3">
      <c r="B268" s="115"/>
      <c r="C268" s="61">
        <v>75</v>
      </c>
      <c r="D268" s="21" t="s">
        <v>14</v>
      </c>
      <c r="E268" s="47">
        <v>3202</v>
      </c>
      <c r="F268" s="22">
        <v>1.83</v>
      </c>
      <c r="G268" s="16"/>
      <c r="H268" s="16"/>
      <c r="I268" s="16"/>
      <c r="J268" s="16"/>
      <c r="K268" s="16">
        <v>1.83</v>
      </c>
      <c r="L268" s="16"/>
      <c r="M268" s="16"/>
      <c r="N268" s="17"/>
    </row>
    <row r="269" spans="2:14" s="5" customFormat="1" ht="22.5" customHeight="1" x14ac:dyDescent="0.25">
      <c r="B269" s="120" t="s">
        <v>2</v>
      </c>
      <c r="C269" s="107" t="s">
        <v>0</v>
      </c>
      <c r="D269" s="107" t="s">
        <v>1</v>
      </c>
      <c r="E269" s="107" t="s">
        <v>3</v>
      </c>
      <c r="F269" s="107" t="s">
        <v>4</v>
      </c>
      <c r="G269" s="107" t="s">
        <v>6</v>
      </c>
      <c r="H269" s="107" t="s">
        <v>80</v>
      </c>
      <c r="I269" s="107" t="s">
        <v>81</v>
      </c>
      <c r="J269" s="107" t="s">
        <v>102</v>
      </c>
      <c r="K269" s="107" t="s">
        <v>7</v>
      </c>
      <c r="L269" s="107" t="s">
        <v>8</v>
      </c>
      <c r="M269" s="107" t="s">
        <v>9</v>
      </c>
      <c r="N269" s="109" t="s">
        <v>21</v>
      </c>
    </row>
    <row r="270" spans="2:14" s="5" customFormat="1" ht="14.25" customHeight="1" x14ac:dyDescent="0.25">
      <c r="B270" s="121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10"/>
    </row>
    <row r="271" spans="2:14" s="5" customFormat="1" ht="14.25" customHeight="1" x14ac:dyDescent="0.25">
      <c r="B271" s="121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10"/>
    </row>
    <row r="272" spans="2:14" s="5" customFormat="1" ht="14.25" customHeight="1" x14ac:dyDescent="0.25">
      <c r="B272" s="121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10"/>
    </row>
    <row r="273" spans="2:14" s="5" customFormat="1" ht="14.25" customHeight="1" x14ac:dyDescent="0.25">
      <c r="B273" s="122"/>
      <c r="C273" s="123"/>
      <c r="D273" s="123"/>
      <c r="E273" s="123"/>
      <c r="F273" s="41" t="s">
        <v>5</v>
      </c>
      <c r="G273" s="41" t="s">
        <v>5</v>
      </c>
      <c r="H273" s="41" t="s">
        <v>5</v>
      </c>
      <c r="I273" s="41" t="s">
        <v>5</v>
      </c>
      <c r="J273" s="41" t="s">
        <v>5</v>
      </c>
      <c r="K273" s="41" t="s">
        <v>5</v>
      </c>
      <c r="L273" s="41" t="s">
        <v>5</v>
      </c>
      <c r="M273" s="41" t="s">
        <v>5</v>
      </c>
      <c r="N273" s="4" t="s">
        <v>5</v>
      </c>
    </row>
    <row r="274" spans="2:14" ht="13.5" customHeight="1" thickBot="1" x14ac:dyDescent="0.3">
      <c r="B274" s="7">
        <v>1</v>
      </c>
      <c r="C274" s="9">
        <v>2</v>
      </c>
      <c r="D274" s="9">
        <v>3</v>
      </c>
      <c r="E274" s="9">
        <v>4</v>
      </c>
      <c r="F274" s="9">
        <v>5</v>
      </c>
      <c r="G274" s="9">
        <v>6</v>
      </c>
      <c r="H274" s="9">
        <v>7</v>
      </c>
      <c r="I274" s="9"/>
      <c r="J274" s="9"/>
      <c r="K274" s="9">
        <v>9</v>
      </c>
      <c r="L274" s="9">
        <v>10</v>
      </c>
      <c r="M274" s="9">
        <v>11</v>
      </c>
      <c r="N274" s="6">
        <v>14</v>
      </c>
    </row>
    <row r="275" spans="2:14" s="3" customFormat="1" ht="16.5" customHeight="1" x14ac:dyDescent="0.25">
      <c r="B275" s="141" t="s">
        <v>31</v>
      </c>
      <c r="C275" s="145">
        <v>75</v>
      </c>
      <c r="D275" s="18" t="s">
        <v>15</v>
      </c>
      <c r="E275" s="45">
        <v>3202</v>
      </c>
      <c r="F275" s="19">
        <v>1.08</v>
      </c>
      <c r="G275" s="13"/>
      <c r="H275" s="13"/>
      <c r="I275" s="13"/>
      <c r="J275" s="13"/>
      <c r="K275" s="13">
        <v>1.08</v>
      </c>
      <c r="L275" s="13"/>
      <c r="M275" s="13"/>
      <c r="N275" s="14"/>
    </row>
    <row r="276" spans="2:14" s="3" customFormat="1" ht="16.5" customHeight="1" x14ac:dyDescent="0.25">
      <c r="B276" s="142"/>
      <c r="C276" s="146"/>
      <c r="D276" s="40" t="s">
        <v>16</v>
      </c>
      <c r="E276" s="79">
        <v>4230</v>
      </c>
      <c r="F276" s="23">
        <v>21.44</v>
      </c>
      <c r="G276" s="24"/>
      <c r="H276" s="24"/>
      <c r="I276" s="24"/>
      <c r="J276" s="24"/>
      <c r="K276" s="24"/>
      <c r="L276" s="24">
        <v>21.44</v>
      </c>
      <c r="M276" s="24"/>
      <c r="N276" s="25"/>
    </row>
    <row r="277" spans="2:14" s="3" customFormat="1" ht="16.5" customHeight="1" x14ac:dyDescent="0.25">
      <c r="B277" s="142"/>
      <c r="C277" s="147"/>
      <c r="D277" s="49" t="s">
        <v>17</v>
      </c>
      <c r="E277" s="44">
        <v>5201</v>
      </c>
      <c r="F277" s="20">
        <v>72.64</v>
      </c>
      <c r="G277" s="12"/>
      <c r="H277" s="12"/>
      <c r="I277" s="12"/>
      <c r="J277" s="12"/>
      <c r="K277" s="12"/>
      <c r="L277" s="12"/>
      <c r="M277" s="12">
        <v>72.64</v>
      </c>
      <c r="N277" s="15"/>
    </row>
    <row r="278" spans="2:14" s="3" customFormat="1" ht="16.5" customHeight="1" x14ac:dyDescent="0.25">
      <c r="B278" s="142"/>
      <c r="C278" s="117">
        <v>76</v>
      </c>
      <c r="D278" s="49" t="s">
        <v>14</v>
      </c>
      <c r="E278" s="44">
        <v>3202</v>
      </c>
      <c r="F278" s="20">
        <v>9.24</v>
      </c>
      <c r="G278" s="12"/>
      <c r="H278" s="12"/>
      <c r="I278" s="12"/>
      <c r="J278" s="12"/>
      <c r="K278" s="12">
        <v>9.24</v>
      </c>
      <c r="L278" s="12"/>
      <c r="M278" s="12"/>
      <c r="N278" s="15"/>
    </row>
    <row r="279" spans="2:14" s="3" customFormat="1" ht="16.5" customHeight="1" x14ac:dyDescent="0.25">
      <c r="B279" s="142"/>
      <c r="C279" s="117"/>
      <c r="D279" s="49" t="s">
        <v>15</v>
      </c>
      <c r="E279" s="44">
        <v>4230</v>
      </c>
      <c r="F279" s="20">
        <v>46.36</v>
      </c>
      <c r="G279" s="12"/>
      <c r="H279" s="12"/>
      <c r="I279" s="12"/>
      <c r="J279" s="12"/>
      <c r="K279" s="12"/>
      <c r="L279" s="12">
        <v>46.36</v>
      </c>
      <c r="M279" s="12"/>
      <c r="N279" s="15"/>
    </row>
    <row r="280" spans="2:14" s="3" customFormat="1" ht="16.5" customHeight="1" x14ac:dyDescent="0.25">
      <c r="B280" s="142"/>
      <c r="C280" s="117">
        <v>77</v>
      </c>
      <c r="D280" s="49" t="s">
        <v>14</v>
      </c>
      <c r="E280" s="44">
        <v>4230</v>
      </c>
      <c r="F280" s="20">
        <v>43.23</v>
      </c>
      <c r="G280" s="12"/>
      <c r="H280" s="12"/>
      <c r="I280" s="12"/>
      <c r="J280" s="12"/>
      <c r="K280" s="12"/>
      <c r="L280" s="12">
        <v>43.23</v>
      </c>
      <c r="M280" s="12"/>
      <c r="N280" s="15"/>
    </row>
    <row r="281" spans="2:14" s="3" customFormat="1" ht="16.5" customHeight="1" x14ac:dyDescent="0.25">
      <c r="B281" s="142"/>
      <c r="C281" s="117"/>
      <c r="D281" s="49" t="s">
        <v>15</v>
      </c>
      <c r="E281" s="44">
        <v>5201</v>
      </c>
      <c r="F281" s="20">
        <v>27.7</v>
      </c>
      <c r="G281" s="12"/>
      <c r="H281" s="12"/>
      <c r="I281" s="12"/>
      <c r="J281" s="12"/>
      <c r="K281" s="12"/>
      <c r="L281" s="12"/>
      <c r="M281" s="12">
        <v>27.7</v>
      </c>
      <c r="N281" s="15"/>
    </row>
    <row r="282" spans="2:14" s="3" customFormat="1" ht="16.5" customHeight="1" x14ac:dyDescent="0.25">
      <c r="B282" s="142"/>
      <c r="C282" s="117">
        <v>79</v>
      </c>
      <c r="D282" s="49" t="s">
        <v>14</v>
      </c>
      <c r="E282" s="44">
        <v>1414</v>
      </c>
      <c r="F282" s="20">
        <v>26.69</v>
      </c>
      <c r="G282" s="12"/>
      <c r="H282" s="12">
        <v>26.69</v>
      </c>
      <c r="I282" s="12"/>
      <c r="J282" s="12"/>
      <c r="K282" s="12"/>
      <c r="L282" s="12"/>
      <c r="M282" s="12"/>
      <c r="N282" s="15"/>
    </row>
    <row r="283" spans="2:14" s="3" customFormat="1" ht="16.5" customHeight="1" x14ac:dyDescent="0.25">
      <c r="B283" s="142"/>
      <c r="C283" s="117"/>
      <c r="D283" s="49" t="s">
        <v>15</v>
      </c>
      <c r="E283" s="44">
        <v>1414</v>
      </c>
      <c r="F283" s="20">
        <v>0.59</v>
      </c>
      <c r="G283" s="12"/>
      <c r="H283" s="12">
        <v>0.59</v>
      </c>
      <c r="I283" s="12"/>
      <c r="J283" s="12"/>
      <c r="K283" s="12"/>
      <c r="L283" s="12"/>
      <c r="M283" s="12"/>
      <c r="N283" s="15"/>
    </row>
    <row r="284" spans="2:14" s="3" customFormat="1" ht="16.5" customHeight="1" x14ac:dyDescent="0.25">
      <c r="B284" s="142"/>
      <c r="C284" s="117"/>
      <c r="D284" s="49" t="s">
        <v>16</v>
      </c>
      <c r="E284" s="44">
        <v>1414</v>
      </c>
      <c r="F284" s="20">
        <v>0.43</v>
      </c>
      <c r="G284" s="12"/>
      <c r="H284" s="12">
        <v>0.43</v>
      </c>
      <c r="I284" s="12"/>
      <c r="J284" s="12"/>
      <c r="K284" s="12"/>
      <c r="L284" s="12"/>
      <c r="M284" s="12"/>
      <c r="N284" s="15"/>
    </row>
    <row r="285" spans="2:14" s="3" customFormat="1" ht="16.5" customHeight="1" x14ac:dyDescent="0.25">
      <c r="B285" s="142"/>
      <c r="C285" s="117"/>
      <c r="D285" s="49" t="s">
        <v>17</v>
      </c>
      <c r="E285" s="44">
        <v>3201</v>
      </c>
      <c r="F285" s="20">
        <v>3.67</v>
      </c>
      <c r="G285" s="12"/>
      <c r="H285" s="12"/>
      <c r="I285" s="12"/>
      <c r="J285" s="12"/>
      <c r="K285" s="12">
        <v>3.67</v>
      </c>
      <c r="L285" s="12"/>
      <c r="M285" s="12"/>
      <c r="N285" s="15"/>
    </row>
    <row r="286" spans="2:14" s="3" customFormat="1" ht="16.5" customHeight="1" x14ac:dyDescent="0.25">
      <c r="B286" s="142"/>
      <c r="C286" s="117"/>
      <c r="D286" s="49" t="s">
        <v>18</v>
      </c>
      <c r="E286" s="44">
        <v>3301</v>
      </c>
      <c r="F286" s="20">
        <v>0.33</v>
      </c>
      <c r="G286" s="12"/>
      <c r="H286" s="12"/>
      <c r="I286" s="12"/>
      <c r="J286" s="12"/>
      <c r="K286" s="12">
        <v>0.33</v>
      </c>
      <c r="L286" s="12"/>
      <c r="M286" s="12"/>
      <c r="N286" s="15"/>
    </row>
    <row r="287" spans="2:14" s="3" customFormat="1" ht="16.5" customHeight="1" x14ac:dyDescent="0.25">
      <c r="B287" s="142"/>
      <c r="C287" s="117"/>
      <c r="D287" s="49" t="s">
        <v>19</v>
      </c>
      <c r="E287" s="44">
        <v>3201</v>
      </c>
      <c r="F287" s="20">
        <v>1.5</v>
      </c>
      <c r="G287" s="12"/>
      <c r="H287" s="12"/>
      <c r="I287" s="12"/>
      <c r="J287" s="12"/>
      <c r="K287" s="12">
        <v>1.5</v>
      </c>
      <c r="L287" s="12"/>
      <c r="M287" s="12"/>
      <c r="N287" s="15"/>
    </row>
    <row r="288" spans="2:14" s="3" customFormat="1" ht="16.5" customHeight="1" x14ac:dyDescent="0.25">
      <c r="B288" s="142"/>
      <c r="C288" s="117"/>
      <c r="D288" s="49" t="s">
        <v>20</v>
      </c>
      <c r="E288" s="44">
        <v>5201</v>
      </c>
      <c r="F288" s="20">
        <v>0.35</v>
      </c>
      <c r="G288" s="12"/>
      <c r="H288" s="12"/>
      <c r="I288" s="12"/>
      <c r="J288" s="12"/>
      <c r="K288" s="12"/>
      <c r="L288" s="12"/>
      <c r="M288" s="12">
        <v>0.35</v>
      </c>
      <c r="N288" s="15"/>
    </row>
    <row r="289" spans="2:15" s="3" customFormat="1" ht="16.5" customHeight="1" thickBot="1" x14ac:dyDescent="0.3">
      <c r="B289" s="143"/>
      <c r="C289" s="158" t="s">
        <v>32</v>
      </c>
      <c r="D289" s="158"/>
      <c r="E289" s="158"/>
      <c r="F289" s="93">
        <f>F288+F287+F286+F285+F284+F283+F282+F281+F280+F279+F278+F277+F276+F275+F268+F267+F266+F265+F264+F263+F262+F261+F260+F259+F258+F257+F256+F255+F254+F253+F252+F251+F250+F249+F248+F247+F246+F245+F244+F243+F242+F241+F240+F239+F238+F231+F230+F229+F228+F227+F226+F225+F224+F223+F222+F221+F220+F219+F218+F217+F216+F215+F214+F213+F212+F211+F210+F209+F208+F207+F206+F205+F204+F203+F202+F201+F200+F193+F192+F191+F190+F189+F188+F187+F186+F185+F184+F183+F182+F181+F180+F179+F178</f>
        <v>685.1699999999995</v>
      </c>
      <c r="G289" s="94">
        <f>G288+G287+G286+G285+G284+G283+G282+G281+G280+G279+G278+G277+G276+G275+G268+G267+G266+G265+G264+G263+G262+G261+G260+G259+G258+G257+G256+G255+G254+G253+G252+G251+G250+G249+G248+G247+G246+G245+G244+G243+G242+G241+G240+G239+G238+G231+G230+G229+G228+G227+G226+G225+G224+G223+G222+G221+G220+G219+G218+G217+G216+G215+G214+G213+G212+G211+G210+G209+G208+G207+G206+G205+G204+G203+G202+G201+G200+G193+G192+G191+G190+G189+G188+G187+G186+G185+G184+G183+G182+G181+G180+G179+G178</f>
        <v>0</v>
      </c>
      <c r="H289" s="94">
        <f>H288+H287+H286+H285+H284+H283+H282+H281+H280+H279+H278+H277+H276+H275+H268+H267+H266+H265+H264+H263+H262+H261+H260+H259+H258+H257+H256+H255+H254+H253+H252+H251+H250+H249+H248+H247+H246+H245+H244+H243+H242+H241+H240+H239+H238+H231+H230+H229+H228+H227+H226+H225+H224+H223+H222+H221+H220+H219+H218+H217+H216+H215+H214+H213+H212+H211+H210+H209+H208+H207+H206+H205+H204+H203+H202+H201+H200+H193+H192+H191+H190+H189+H188+H187+H186+H185+H184+H183+H182+H181+H180+H179+H178</f>
        <v>176.34999999999997</v>
      </c>
      <c r="I289" s="94">
        <f>I288+I287+I286+I285+I284+I283+I282+I281+I280+I279+I278+I277+I276+I275+I268+I267+I266+I265+I264+I263+I262+I261+I260+I259+I258+I257+I256+I255+I254+I253+I252+I251+I250+I249+I248+I247+I246+I245+I244+I243+I242+I241+I240+I239+I238+I231+I230+I229+I228+I227+I226+I225+I224+I223+I222+I221+I220+I219+I218+I217+I216+I215+I214+I213+I212+I211+I210+I209+I208+I207+I206+I205+I204+I203+I202+I201+I200+I193+I192+I191+I190+I189+I188+I187+I186+I185+I184+I183+I182+I181+I180+I179+I178</f>
        <v>0</v>
      </c>
      <c r="J289" s="94"/>
      <c r="K289" s="94">
        <f>K288+K287+K286+K285+K284+K283+K282+K281+K280+K279+K278+K277+K276+K275+K268+K267+K266+K265+K264+K263+K262+K261+K260+K259+K258+K257+K256+K255+K254+K253+K252+K251+K250+K249+K248+K247+K246+K245+K244+K243+K242+K241+K240+K239+K238+K231+K230+K229+K228+K227+K226+K225+K224+K223+K222+K221+K220+K219+K218+K217+K216+K215+K214+K213+K212+K211+K210+K209+K208+K207+K206+K205+K204+K203+K202+K201+K200+K193+K192+K191+K190+K189+K188+K187+K186+K185+K184+K183+K182+K181+K180+K179+K178</f>
        <v>100.72000000000001</v>
      </c>
      <c r="L289" s="94">
        <f>L288+L287+L286+L285+L284+L283+L282+L281+L280+L279+L278+L277+L276+L275+L268+L267+L266+L265+L264+L263+L262+L261+L260+L259+L258+L257+L256+L255+L254+L253+L252+L251+L250+L249+L248+L247+L246+L245+L244+L243+L242+L241+L240+L239+L238+L231+L230+L229+L228+L227+L226+L225+L224+L223+L222+L221+L220+L219+L218+L217+L216+L215+L214+L213+L212+L211+L210+L209+L208+L207+L206+L205+L204+L203+L202+L201+L200+L193+L192+L191+L190+L189+L188+L187+L186+L185+L184+L183+L182+L181+L180+L179+L178</f>
        <v>156.53999999999988</v>
      </c>
      <c r="M289" s="94">
        <f>M288+M287+M286+M285+M284+M283+M282+M281+M280+M279+M278+M277+M276+M275+M268+M267+M266+M265+M264+M263+M262+M261+M260+M259+M258+M257+M256+M255+M254+M253+M252+M251+M250+M249+M248+M247+M246+M245+M244+M243+M242+M241+M240+M239+M238+M231+M230+M229+M228+M227+M226+M225+M224+M223+M222+M221+M220+M219+M218+M217+M216+M215+M214+M213+M212+M211+M210+M209+M208+M207+M206+M205+M204+M203+M202+M201+M200+M193+M192+M191+M190+M189+M188+M187+M186+M185+M184+M183+M182+M181+M180+M179+M178</f>
        <v>232.83</v>
      </c>
      <c r="N289" s="95">
        <f>N288+N287+N286+N285+N284+N283+N282+N281+N280+N279+N278+N277+N276+N275+N268+N267+N266+N265+N264+N263+N262+N261+N260+N259+N258+N257+N256+N255+N254+N253+N252+N251+N250+N249+N248+N247+N246+N245+N244+N243+N242+N241+N240+N239+N238+N231+N230+N229+N228+N227+N226+N225+N224+N223+N222+N221+N220+N219+N218+N217+N216+N215+N214+N213+N212+N211+N210+N209+N208+N207+N206+N205+N204+N203+N202+N201+N200+N193+N192+N191+N190+N189+N188+N187+N186+N185+N184+N183+N182+N181+N180+N179+N178</f>
        <v>18.729999999999997</v>
      </c>
      <c r="O289" s="11">
        <f>H289+K289+L289+M289+N289</f>
        <v>685.17</v>
      </c>
    </row>
    <row r="290" spans="2:15" s="3" customFormat="1" ht="16.5" customHeight="1" x14ac:dyDescent="0.25">
      <c r="B290" s="144" t="s">
        <v>33</v>
      </c>
      <c r="C290" s="157" t="s">
        <v>34</v>
      </c>
      <c r="D290" s="40" t="s">
        <v>18</v>
      </c>
      <c r="E290" s="79">
        <v>6601</v>
      </c>
      <c r="F290" s="23">
        <v>0.22</v>
      </c>
      <c r="G290" s="24"/>
      <c r="H290" s="24"/>
      <c r="I290" s="24"/>
      <c r="J290" s="24"/>
      <c r="K290" s="24"/>
      <c r="L290" s="24"/>
      <c r="M290" s="24"/>
      <c r="N290" s="25">
        <v>0.22</v>
      </c>
    </row>
    <row r="291" spans="2:15" s="3" customFormat="1" ht="16.5" customHeight="1" x14ac:dyDescent="0.25">
      <c r="B291" s="112"/>
      <c r="C291" s="137"/>
      <c r="D291" s="49" t="s">
        <v>19</v>
      </c>
      <c r="E291" s="44">
        <v>6601</v>
      </c>
      <c r="F291" s="20">
        <v>0.06</v>
      </c>
      <c r="G291" s="12"/>
      <c r="H291" s="12"/>
      <c r="I291" s="12"/>
      <c r="J291" s="12"/>
      <c r="K291" s="12"/>
      <c r="L291" s="12"/>
      <c r="M291" s="12"/>
      <c r="N291" s="15">
        <v>0.06</v>
      </c>
    </row>
    <row r="292" spans="2:15" s="3" customFormat="1" ht="15.75" x14ac:dyDescent="0.25">
      <c r="B292" s="112"/>
      <c r="C292" s="137"/>
      <c r="D292" s="49" t="s">
        <v>20</v>
      </c>
      <c r="E292" s="44">
        <v>6601</v>
      </c>
      <c r="F292" s="20">
        <v>0.1</v>
      </c>
      <c r="G292" s="12"/>
      <c r="H292" s="12"/>
      <c r="I292" s="12"/>
      <c r="J292" s="12"/>
      <c r="K292" s="12"/>
      <c r="L292" s="12"/>
      <c r="M292" s="12"/>
      <c r="N292" s="15">
        <v>0.1</v>
      </c>
    </row>
    <row r="293" spans="2:15" s="10" customFormat="1" ht="15.75" x14ac:dyDescent="0.25">
      <c r="B293" s="112"/>
      <c r="C293" s="137" t="s">
        <v>83</v>
      </c>
      <c r="D293" s="49" t="s">
        <v>15</v>
      </c>
      <c r="E293" s="44">
        <v>4329</v>
      </c>
      <c r="F293" s="20">
        <v>3.14</v>
      </c>
      <c r="G293" s="12"/>
      <c r="H293" s="12"/>
      <c r="I293" s="12"/>
      <c r="J293" s="12"/>
      <c r="K293" s="12"/>
      <c r="L293" s="12">
        <v>3.14</v>
      </c>
      <c r="M293" s="12"/>
      <c r="N293" s="15"/>
    </row>
    <row r="294" spans="2:15" s="10" customFormat="1" ht="15.75" x14ac:dyDescent="0.25">
      <c r="B294" s="112"/>
      <c r="C294" s="137"/>
      <c r="D294" s="49" t="s">
        <v>16</v>
      </c>
      <c r="E294" s="44">
        <v>4329</v>
      </c>
      <c r="F294" s="20">
        <v>1.6</v>
      </c>
      <c r="G294" s="12"/>
      <c r="H294" s="12"/>
      <c r="I294" s="12"/>
      <c r="J294" s="12"/>
      <c r="K294" s="12"/>
      <c r="L294" s="12">
        <v>1.6</v>
      </c>
      <c r="M294" s="12"/>
      <c r="N294" s="15"/>
    </row>
    <row r="295" spans="2:15" s="3" customFormat="1" ht="15.75" x14ac:dyDescent="0.25">
      <c r="B295" s="112"/>
      <c r="C295" s="49" t="s">
        <v>35</v>
      </c>
      <c r="D295" s="49" t="s">
        <v>36</v>
      </c>
      <c r="E295" s="44">
        <v>6601</v>
      </c>
      <c r="F295" s="20">
        <v>0.08</v>
      </c>
      <c r="G295" s="12"/>
      <c r="H295" s="12"/>
      <c r="I295" s="12"/>
      <c r="J295" s="12"/>
      <c r="K295" s="12"/>
      <c r="L295" s="12"/>
      <c r="M295" s="12"/>
      <c r="N295" s="15">
        <v>0.08</v>
      </c>
    </row>
    <row r="296" spans="2:15" s="10" customFormat="1" ht="15.75" x14ac:dyDescent="0.25">
      <c r="B296" s="112"/>
      <c r="C296" s="49" t="s">
        <v>84</v>
      </c>
      <c r="D296" s="49" t="s">
        <v>15</v>
      </c>
      <c r="E296" s="44">
        <v>3201</v>
      </c>
      <c r="F296" s="20">
        <v>3.14</v>
      </c>
      <c r="G296" s="12"/>
      <c r="H296" s="12"/>
      <c r="I296" s="12"/>
      <c r="J296" s="12"/>
      <c r="K296" s="12">
        <v>3.14</v>
      </c>
      <c r="L296" s="12"/>
      <c r="M296" s="12"/>
      <c r="N296" s="15"/>
    </row>
    <row r="297" spans="2:15" s="3" customFormat="1" ht="15.75" x14ac:dyDescent="0.25">
      <c r="B297" s="112"/>
      <c r="C297" s="49" t="s">
        <v>27</v>
      </c>
      <c r="D297" s="49" t="s">
        <v>19</v>
      </c>
      <c r="E297" s="44">
        <v>5201</v>
      </c>
      <c r="F297" s="20">
        <v>0.64</v>
      </c>
      <c r="G297" s="12"/>
      <c r="H297" s="12"/>
      <c r="I297" s="12"/>
      <c r="J297" s="12"/>
      <c r="K297" s="12"/>
      <c r="L297" s="12"/>
      <c r="M297" s="12">
        <v>0.64</v>
      </c>
      <c r="N297" s="15"/>
    </row>
    <row r="298" spans="2:15" s="3" customFormat="1" ht="15.75" x14ac:dyDescent="0.25">
      <c r="B298" s="112"/>
      <c r="C298" s="137" t="s">
        <v>36</v>
      </c>
      <c r="D298" s="49" t="s">
        <v>14</v>
      </c>
      <c r="E298" s="44">
        <v>3201</v>
      </c>
      <c r="F298" s="20">
        <v>0.72</v>
      </c>
      <c r="G298" s="12"/>
      <c r="H298" s="12"/>
      <c r="I298" s="12"/>
      <c r="J298" s="12"/>
      <c r="K298" s="12">
        <v>0.72</v>
      </c>
      <c r="L298" s="12"/>
      <c r="M298" s="12"/>
      <c r="N298" s="15"/>
    </row>
    <row r="299" spans="2:15" s="3" customFormat="1" ht="15.75" x14ac:dyDescent="0.25">
      <c r="B299" s="112"/>
      <c r="C299" s="137"/>
      <c r="D299" s="49" t="s">
        <v>15</v>
      </c>
      <c r="E299" s="44">
        <v>3201</v>
      </c>
      <c r="F299" s="20">
        <v>0.87</v>
      </c>
      <c r="G299" s="12"/>
      <c r="H299" s="12"/>
      <c r="I299" s="12"/>
      <c r="J299" s="12"/>
      <c r="K299" s="12">
        <v>0.87</v>
      </c>
      <c r="L299" s="12"/>
      <c r="M299" s="12"/>
      <c r="N299" s="15"/>
    </row>
    <row r="300" spans="2:15" s="3" customFormat="1" ht="15.75" x14ac:dyDescent="0.25">
      <c r="B300" s="112"/>
      <c r="C300" s="137"/>
      <c r="D300" s="49" t="s">
        <v>16</v>
      </c>
      <c r="E300" s="44">
        <v>4329</v>
      </c>
      <c r="F300" s="20">
        <v>36.97</v>
      </c>
      <c r="G300" s="12"/>
      <c r="H300" s="12"/>
      <c r="I300" s="12"/>
      <c r="J300" s="12"/>
      <c r="K300" s="12"/>
      <c r="L300" s="12">
        <v>36.97</v>
      </c>
      <c r="M300" s="12"/>
      <c r="N300" s="15"/>
    </row>
    <row r="301" spans="2:15" s="3" customFormat="1" ht="15.75" x14ac:dyDescent="0.25">
      <c r="B301" s="112"/>
      <c r="C301" s="137" t="s">
        <v>62</v>
      </c>
      <c r="D301" s="49" t="s">
        <v>14</v>
      </c>
      <c r="E301" s="44">
        <v>3111</v>
      </c>
      <c r="F301" s="20">
        <v>0.88</v>
      </c>
      <c r="G301" s="12"/>
      <c r="H301" s="12"/>
      <c r="I301" s="12"/>
      <c r="J301" s="12"/>
      <c r="K301" s="12">
        <v>0.88</v>
      </c>
      <c r="L301" s="12"/>
      <c r="M301" s="12"/>
      <c r="N301" s="15"/>
    </row>
    <row r="302" spans="2:15" s="3" customFormat="1" ht="15.75" x14ac:dyDescent="0.25">
      <c r="B302" s="112"/>
      <c r="C302" s="137"/>
      <c r="D302" s="49" t="s">
        <v>15</v>
      </c>
      <c r="E302" s="44">
        <v>4329</v>
      </c>
      <c r="F302" s="20">
        <v>52.27</v>
      </c>
      <c r="G302" s="12"/>
      <c r="H302" s="12"/>
      <c r="I302" s="12"/>
      <c r="J302" s="12"/>
      <c r="K302" s="12"/>
      <c r="L302" s="12">
        <v>52.27</v>
      </c>
      <c r="M302" s="12"/>
      <c r="N302" s="15"/>
    </row>
    <row r="303" spans="2:15" s="10" customFormat="1" ht="15.75" x14ac:dyDescent="0.25">
      <c r="B303" s="112"/>
      <c r="C303" s="49" t="s">
        <v>61</v>
      </c>
      <c r="D303" s="49" t="s">
        <v>14</v>
      </c>
      <c r="E303" s="44">
        <v>4130</v>
      </c>
      <c r="F303" s="20">
        <v>3.14</v>
      </c>
      <c r="G303" s="12"/>
      <c r="H303" s="12"/>
      <c r="I303" s="12"/>
      <c r="J303" s="12"/>
      <c r="K303" s="12"/>
      <c r="L303" s="12">
        <v>3.14</v>
      </c>
      <c r="M303" s="12"/>
      <c r="N303" s="15"/>
    </row>
    <row r="304" spans="2:15" s="3" customFormat="1" ht="15.75" x14ac:dyDescent="0.25">
      <c r="B304" s="112"/>
      <c r="C304" s="49" t="s">
        <v>69</v>
      </c>
      <c r="D304" s="49" t="s">
        <v>16</v>
      </c>
      <c r="E304" s="44">
        <v>6601</v>
      </c>
      <c r="F304" s="20">
        <v>7.0000000000000007E-2</v>
      </c>
      <c r="G304" s="12"/>
      <c r="H304" s="12"/>
      <c r="I304" s="12"/>
      <c r="J304" s="12"/>
      <c r="K304" s="12"/>
      <c r="L304" s="12"/>
      <c r="M304" s="12"/>
      <c r="N304" s="15">
        <v>7.0000000000000007E-2</v>
      </c>
    </row>
    <row r="305" spans="2:14" s="3" customFormat="1" ht="15.75" x14ac:dyDescent="0.25">
      <c r="B305" s="112"/>
      <c r="C305" s="49" t="s">
        <v>68</v>
      </c>
      <c r="D305" s="49" t="s">
        <v>26</v>
      </c>
      <c r="E305" s="44">
        <v>6601</v>
      </c>
      <c r="F305" s="20">
        <v>0.16</v>
      </c>
      <c r="G305" s="12"/>
      <c r="H305" s="12"/>
      <c r="I305" s="12"/>
      <c r="J305" s="12"/>
      <c r="K305" s="12"/>
      <c r="L305" s="12"/>
      <c r="M305" s="12"/>
      <c r="N305" s="15">
        <v>0.16</v>
      </c>
    </row>
    <row r="306" spans="2:14" s="10" customFormat="1" ht="15.75" x14ac:dyDescent="0.25">
      <c r="B306" s="112"/>
      <c r="C306" s="49" t="s">
        <v>85</v>
      </c>
      <c r="D306" s="49" t="s">
        <v>14</v>
      </c>
      <c r="E306" s="44">
        <v>4129</v>
      </c>
      <c r="F306" s="20">
        <v>3.14</v>
      </c>
      <c r="G306" s="12"/>
      <c r="H306" s="12"/>
      <c r="I306" s="12"/>
      <c r="J306" s="12"/>
      <c r="K306" s="12"/>
      <c r="L306" s="12">
        <v>3.14</v>
      </c>
      <c r="M306" s="12"/>
      <c r="N306" s="15"/>
    </row>
    <row r="307" spans="2:14" s="10" customFormat="1" ht="16.5" thickBot="1" x14ac:dyDescent="0.3">
      <c r="B307" s="119"/>
      <c r="C307" s="21" t="s">
        <v>86</v>
      </c>
      <c r="D307" s="21" t="s">
        <v>14</v>
      </c>
      <c r="E307" s="47">
        <v>4129</v>
      </c>
      <c r="F307" s="22">
        <v>3.14</v>
      </c>
      <c r="G307" s="16"/>
      <c r="H307" s="16"/>
      <c r="I307" s="16"/>
      <c r="J307" s="16"/>
      <c r="K307" s="16"/>
      <c r="L307" s="16">
        <v>3.14</v>
      </c>
      <c r="M307" s="16"/>
      <c r="N307" s="17"/>
    </row>
    <row r="308" spans="2:14" s="5" customFormat="1" ht="22.5" customHeight="1" x14ac:dyDescent="0.25">
      <c r="B308" s="120" t="s">
        <v>2</v>
      </c>
      <c r="C308" s="107" t="s">
        <v>0</v>
      </c>
      <c r="D308" s="107" t="s">
        <v>1</v>
      </c>
      <c r="E308" s="107" t="s">
        <v>3</v>
      </c>
      <c r="F308" s="107" t="s">
        <v>4</v>
      </c>
      <c r="G308" s="107" t="s">
        <v>6</v>
      </c>
      <c r="H308" s="107" t="s">
        <v>80</v>
      </c>
      <c r="I308" s="107" t="s">
        <v>81</v>
      </c>
      <c r="J308" s="107" t="s">
        <v>102</v>
      </c>
      <c r="K308" s="107" t="s">
        <v>7</v>
      </c>
      <c r="L308" s="107" t="s">
        <v>8</v>
      </c>
      <c r="M308" s="107" t="s">
        <v>9</v>
      </c>
      <c r="N308" s="109" t="s">
        <v>21</v>
      </c>
    </row>
    <row r="309" spans="2:14" s="5" customFormat="1" ht="14.25" customHeight="1" x14ac:dyDescent="0.25">
      <c r="B309" s="121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10"/>
    </row>
    <row r="310" spans="2:14" s="5" customFormat="1" ht="14.25" customHeight="1" x14ac:dyDescent="0.25">
      <c r="B310" s="121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10"/>
    </row>
    <row r="311" spans="2:14" s="5" customFormat="1" ht="14.25" customHeight="1" x14ac:dyDescent="0.25">
      <c r="B311" s="121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10"/>
    </row>
    <row r="312" spans="2:14" s="5" customFormat="1" ht="14.25" customHeight="1" x14ac:dyDescent="0.25">
      <c r="B312" s="122"/>
      <c r="C312" s="123"/>
      <c r="D312" s="123"/>
      <c r="E312" s="123"/>
      <c r="F312" s="41" t="s">
        <v>5</v>
      </c>
      <c r="G312" s="41" t="s">
        <v>5</v>
      </c>
      <c r="H312" s="41" t="s">
        <v>5</v>
      </c>
      <c r="I312" s="41" t="s">
        <v>5</v>
      </c>
      <c r="J312" s="41" t="s">
        <v>5</v>
      </c>
      <c r="K312" s="41" t="s">
        <v>5</v>
      </c>
      <c r="L312" s="41" t="s">
        <v>5</v>
      </c>
      <c r="M312" s="41" t="s">
        <v>5</v>
      </c>
      <c r="N312" s="4" t="s">
        <v>5</v>
      </c>
    </row>
    <row r="313" spans="2:14" ht="13.5" customHeight="1" thickBot="1" x14ac:dyDescent="0.3">
      <c r="B313" s="7">
        <v>1</v>
      </c>
      <c r="C313" s="9">
        <v>2</v>
      </c>
      <c r="D313" s="9">
        <v>3</v>
      </c>
      <c r="E313" s="9">
        <v>4</v>
      </c>
      <c r="F313" s="9">
        <v>5</v>
      </c>
      <c r="G313" s="9">
        <v>6</v>
      </c>
      <c r="H313" s="9">
        <v>7</v>
      </c>
      <c r="I313" s="9"/>
      <c r="J313" s="9"/>
      <c r="K313" s="9">
        <v>9</v>
      </c>
      <c r="L313" s="9">
        <v>10</v>
      </c>
      <c r="M313" s="9">
        <v>11</v>
      </c>
      <c r="N313" s="6">
        <v>14</v>
      </c>
    </row>
    <row r="314" spans="2:14" s="10" customFormat="1" ht="16.5" customHeight="1" x14ac:dyDescent="0.25">
      <c r="B314" s="111" t="s">
        <v>33</v>
      </c>
      <c r="C314" s="66"/>
      <c r="D314" s="18" t="s">
        <v>15</v>
      </c>
      <c r="E314" s="45">
        <v>6401</v>
      </c>
      <c r="F314" s="19">
        <v>3.14</v>
      </c>
      <c r="G314" s="13"/>
      <c r="H314" s="13"/>
      <c r="I314" s="13"/>
      <c r="J314" s="13"/>
      <c r="K314" s="13"/>
      <c r="L314" s="13"/>
      <c r="M314" s="13"/>
      <c r="N314" s="14">
        <v>3.14</v>
      </c>
    </row>
    <row r="315" spans="2:14" s="10" customFormat="1" ht="16.5" customHeight="1" x14ac:dyDescent="0.25">
      <c r="B315" s="112"/>
      <c r="C315" s="49" t="s">
        <v>87</v>
      </c>
      <c r="D315" s="49" t="s">
        <v>17</v>
      </c>
      <c r="E315" s="44">
        <v>4129</v>
      </c>
      <c r="F315" s="20">
        <v>3.14</v>
      </c>
      <c r="G315" s="12"/>
      <c r="H315" s="12"/>
      <c r="I315" s="12"/>
      <c r="J315" s="12"/>
      <c r="K315" s="12"/>
      <c r="L315" s="12">
        <v>3.14</v>
      </c>
      <c r="M315" s="12"/>
      <c r="N315" s="15"/>
    </row>
    <row r="316" spans="2:14" s="10" customFormat="1" ht="16.5" customHeight="1" x14ac:dyDescent="0.25">
      <c r="B316" s="112"/>
      <c r="C316" s="49" t="s">
        <v>88</v>
      </c>
      <c r="D316" s="49" t="s">
        <v>25</v>
      </c>
      <c r="E316" s="44">
        <v>4129</v>
      </c>
      <c r="F316" s="20">
        <v>3.14</v>
      </c>
      <c r="G316" s="12"/>
      <c r="H316" s="12"/>
      <c r="I316" s="12"/>
      <c r="J316" s="12"/>
      <c r="K316" s="12"/>
      <c r="L316" s="12">
        <v>3.14</v>
      </c>
      <c r="M316" s="12"/>
      <c r="N316" s="15"/>
    </row>
    <row r="317" spans="2:14" s="10" customFormat="1" ht="16.5" customHeight="1" x14ac:dyDescent="0.25">
      <c r="B317" s="112"/>
      <c r="C317" s="137" t="s">
        <v>89</v>
      </c>
      <c r="D317" s="49" t="s">
        <v>25</v>
      </c>
      <c r="E317" s="44">
        <v>3501</v>
      </c>
      <c r="F317" s="20">
        <v>3.14</v>
      </c>
      <c r="G317" s="12"/>
      <c r="H317" s="12"/>
      <c r="I317" s="12"/>
      <c r="J317" s="12"/>
      <c r="K317" s="12">
        <v>3.14</v>
      </c>
      <c r="L317" s="12"/>
      <c r="M317" s="12"/>
      <c r="N317" s="15"/>
    </row>
    <row r="318" spans="2:14" s="10" customFormat="1" ht="16.5" customHeight="1" x14ac:dyDescent="0.25">
      <c r="B318" s="112"/>
      <c r="C318" s="137"/>
      <c r="D318" s="49" t="s">
        <v>28</v>
      </c>
      <c r="E318" s="44">
        <v>3501</v>
      </c>
      <c r="F318" s="20">
        <v>3.14</v>
      </c>
      <c r="G318" s="12"/>
      <c r="H318" s="12"/>
      <c r="I318" s="12"/>
      <c r="J318" s="12"/>
      <c r="K318" s="12">
        <v>3.14</v>
      </c>
      <c r="L318" s="12"/>
      <c r="M318" s="12"/>
      <c r="N318" s="15"/>
    </row>
    <row r="319" spans="2:14" s="10" customFormat="1" ht="16.5" customHeight="1" x14ac:dyDescent="0.25">
      <c r="B319" s="112"/>
      <c r="C319" s="49" t="s">
        <v>89</v>
      </c>
      <c r="D319" s="49" t="s">
        <v>26</v>
      </c>
      <c r="E319" s="44">
        <v>3501</v>
      </c>
      <c r="F319" s="20">
        <v>1</v>
      </c>
      <c r="G319" s="12"/>
      <c r="H319" s="12"/>
      <c r="I319" s="12"/>
      <c r="J319" s="12"/>
      <c r="K319" s="12">
        <v>1</v>
      </c>
      <c r="L319" s="12"/>
      <c r="M319" s="12"/>
      <c r="N319" s="15"/>
    </row>
    <row r="320" spans="2:14" s="10" customFormat="1" ht="16.5" customHeight="1" x14ac:dyDescent="0.25">
      <c r="B320" s="112"/>
      <c r="C320" s="49" t="s">
        <v>90</v>
      </c>
      <c r="D320" s="49" t="s">
        <v>16</v>
      </c>
      <c r="E320" s="44">
        <v>4129</v>
      </c>
      <c r="F320" s="20">
        <v>3.14</v>
      </c>
      <c r="G320" s="12"/>
      <c r="H320" s="12"/>
      <c r="I320" s="12"/>
      <c r="J320" s="12"/>
      <c r="K320" s="12"/>
      <c r="L320" s="12">
        <v>3.14</v>
      </c>
      <c r="M320" s="12"/>
      <c r="N320" s="15"/>
    </row>
    <row r="321" spans="2:14" s="10" customFormat="1" ht="16.5" customHeight="1" x14ac:dyDescent="0.25">
      <c r="B321" s="112"/>
      <c r="C321" s="137" t="s">
        <v>91</v>
      </c>
      <c r="D321" s="49" t="s">
        <v>18</v>
      </c>
      <c r="E321" s="44">
        <v>4329</v>
      </c>
      <c r="F321" s="20">
        <v>3.14</v>
      </c>
      <c r="G321" s="12"/>
      <c r="H321" s="12"/>
      <c r="I321" s="12"/>
      <c r="J321" s="12"/>
      <c r="K321" s="12"/>
      <c r="L321" s="12">
        <v>3.14</v>
      </c>
      <c r="M321" s="12"/>
      <c r="N321" s="15"/>
    </row>
    <row r="322" spans="2:14" s="10" customFormat="1" ht="16.5" customHeight="1" x14ac:dyDescent="0.25">
      <c r="B322" s="112"/>
      <c r="C322" s="137"/>
      <c r="D322" s="49" t="s">
        <v>19</v>
      </c>
      <c r="E322" s="44">
        <v>4329</v>
      </c>
      <c r="F322" s="20">
        <v>3.14</v>
      </c>
      <c r="G322" s="12"/>
      <c r="H322" s="12"/>
      <c r="I322" s="12"/>
      <c r="J322" s="12"/>
      <c r="K322" s="12"/>
      <c r="L322" s="12">
        <v>3.14</v>
      </c>
      <c r="M322" s="12"/>
      <c r="N322" s="15"/>
    </row>
    <row r="323" spans="2:14" s="10" customFormat="1" ht="16.5" customHeight="1" x14ac:dyDescent="0.25">
      <c r="B323" s="112"/>
      <c r="C323" s="49" t="s">
        <v>92</v>
      </c>
      <c r="D323" s="49" t="s">
        <v>14</v>
      </c>
      <c r="E323" s="44">
        <v>4329</v>
      </c>
      <c r="F323" s="20">
        <v>3.14</v>
      </c>
      <c r="G323" s="12"/>
      <c r="H323" s="12"/>
      <c r="I323" s="12"/>
      <c r="J323" s="12"/>
      <c r="K323" s="12"/>
      <c r="L323" s="12">
        <v>3.14</v>
      </c>
      <c r="M323" s="12"/>
      <c r="N323" s="15"/>
    </row>
    <row r="324" spans="2:14" s="3" customFormat="1" ht="16.5" customHeight="1" x14ac:dyDescent="0.25">
      <c r="B324" s="112"/>
      <c r="C324" s="49" t="s">
        <v>56</v>
      </c>
      <c r="D324" s="49" t="s">
        <v>28</v>
      </c>
      <c r="E324" s="44">
        <v>5201</v>
      </c>
      <c r="F324" s="20">
        <v>0.54</v>
      </c>
      <c r="G324" s="12"/>
      <c r="H324" s="12"/>
      <c r="I324" s="12"/>
      <c r="J324" s="12"/>
      <c r="K324" s="12"/>
      <c r="L324" s="12"/>
      <c r="M324" s="12">
        <v>0.54</v>
      </c>
      <c r="N324" s="15"/>
    </row>
    <row r="325" spans="2:14" s="3" customFormat="1" ht="16.5" customHeight="1" x14ac:dyDescent="0.25">
      <c r="B325" s="112"/>
      <c r="C325" s="49" t="s">
        <v>55</v>
      </c>
      <c r="D325" s="49" t="s">
        <v>19</v>
      </c>
      <c r="E325" s="44">
        <v>5201</v>
      </c>
      <c r="F325" s="20">
        <v>0.31</v>
      </c>
      <c r="G325" s="12"/>
      <c r="H325" s="12"/>
      <c r="I325" s="12"/>
      <c r="J325" s="12"/>
      <c r="K325" s="12"/>
      <c r="L325" s="12"/>
      <c r="M325" s="12">
        <v>0.31</v>
      </c>
      <c r="N325" s="15"/>
    </row>
    <row r="326" spans="2:14" s="3" customFormat="1" ht="16.5" customHeight="1" x14ac:dyDescent="0.25">
      <c r="B326" s="112"/>
      <c r="C326" s="49" t="s">
        <v>67</v>
      </c>
      <c r="D326" s="49" t="s">
        <v>28</v>
      </c>
      <c r="E326" s="44">
        <v>6601</v>
      </c>
      <c r="F326" s="20">
        <v>0.23</v>
      </c>
      <c r="G326" s="12"/>
      <c r="H326" s="12"/>
      <c r="I326" s="12"/>
      <c r="J326" s="12"/>
      <c r="K326" s="12"/>
      <c r="L326" s="12"/>
      <c r="M326" s="12"/>
      <c r="N326" s="15">
        <v>0.23</v>
      </c>
    </row>
    <row r="327" spans="2:14" s="3" customFormat="1" ht="16.5" customHeight="1" x14ac:dyDescent="0.25">
      <c r="B327" s="112"/>
      <c r="C327" s="49" t="s">
        <v>66</v>
      </c>
      <c r="D327" s="49" t="s">
        <v>26</v>
      </c>
      <c r="E327" s="44">
        <v>6601</v>
      </c>
      <c r="F327" s="20">
        <v>0.05</v>
      </c>
      <c r="G327" s="12"/>
      <c r="H327" s="12"/>
      <c r="I327" s="12"/>
      <c r="J327" s="12"/>
      <c r="K327" s="12"/>
      <c r="L327" s="12"/>
      <c r="M327" s="12"/>
      <c r="N327" s="15">
        <v>0.05</v>
      </c>
    </row>
    <row r="328" spans="2:14" s="3" customFormat="1" ht="16.5" customHeight="1" x14ac:dyDescent="0.25">
      <c r="B328" s="112"/>
      <c r="C328" s="49" t="s">
        <v>66</v>
      </c>
      <c r="D328" s="49" t="s">
        <v>27</v>
      </c>
      <c r="E328" s="44">
        <v>6601</v>
      </c>
      <c r="F328" s="20">
        <v>0.26</v>
      </c>
      <c r="G328" s="12"/>
      <c r="H328" s="12"/>
      <c r="I328" s="12"/>
      <c r="J328" s="12"/>
      <c r="K328" s="12"/>
      <c r="L328" s="12"/>
      <c r="M328" s="12"/>
      <c r="N328" s="15">
        <v>0.26</v>
      </c>
    </row>
    <row r="329" spans="2:14" s="3" customFormat="1" ht="16.5" customHeight="1" x14ac:dyDescent="0.25">
      <c r="B329" s="112"/>
      <c r="C329" s="49" t="s">
        <v>66</v>
      </c>
      <c r="D329" s="49" t="s">
        <v>63</v>
      </c>
      <c r="E329" s="44">
        <v>6601</v>
      </c>
      <c r="F329" s="20">
        <v>0.04</v>
      </c>
      <c r="G329" s="12"/>
      <c r="H329" s="12"/>
      <c r="I329" s="12"/>
      <c r="J329" s="12"/>
      <c r="K329" s="12"/>
      <c r="L329" s="12"/>
      <c r="M329" s="12"/>
      <c r="N329" s="15">
        <v>0.04</v>
      </c>
    </row>
    <row r="330" spans="2:14" s="10" customFormat="1" ht="16.5" customHeight="1" x14ac:dyDescent="0.25">
      <c r="B330" s="112"/>
      <c r="C330" s="49" t="s">
        <v>93</v>
      </c>
      <c r="D330" s="49" t="s">
        <v>14</v>
      </c>
      <c r="E330" s="44">
        <v>4129</v>
      </c>
      <c r="F330" s="20">
        <v>3.14</v>
      </c>
      <c r="G330" s="12"/>
      <c r="H330" s="12"/>
      <c r="I330" s="12"/>
      <c r="J330" s="12"/>
      <c r="K330" s="12"/>
      <c r="L330" s="12">
        <v>3.14</v>
      </c>
      <c r="M330" s="12"/>
      <c r="N330" s="15"/>
    </row>
    <row r="331" spans="2:14" s="3" customFormat="1" ht="16.5" customHeight="1" x14ac:dyDescent="0.25">
      <c r="B331" s="112"/>
      <c r="C331" s="49" t="s">
        <v>54</v>
      </c>
      <c r="D331" s="49" t="s">
        <v>18</v>
      </c>
      <c r="E331" s="44">
        <v>5201</v>
      </c>
      <c r="F331" s="20">
        <v>1.33</v>
      </c>
      <c r="G331" s="12"/>
      <c r="H331" s="12"/>
      <c r="I331" s="12"/>
      <c r="J331" s="12"/>
      <c r="K331" s="12"/>
      <c r="L331" s="12"/>
      <c r="M331" s="12">
        <v>1.33</v>
      </c>
      <c r="N331" s="15"/>
    </row>
    <row r="332" spans="2:14" s="10" customFormat="1" ht="16.5" customHeight="1" x14ac:dyDescent="0.25">
      <c r="B332" s="112"/>
      <c r="C332" s="49" t="s">
        <v>94</v>
      </c>
      <c r="D332" s="49" t="s">
        <v>15</v>
      </c>
      <c r="E332" s="44">
        <v>4129</v>
      </c>
      <c r="F332" s="20">
        <v>3.14</v>
      </c>
      <c r="G332" s="12"/>
      <c r="H332" s="12"/>
      <c r="I332" s="12"/>
      <c r="J332" s="12"/>
      <c r="K332" s="12"/>
      <c r="L332" s="12">
        <v>3.14</v>
      </c>
      <c r="M332" s="12"/>
      <c r="N332" s="15"/>
    </row>
    <row r="333" spans="2:14" s="3" customFormat="1" ht="16.5" customHeight="1" x14ac:dyDescent="0.25">
      <c r="B333" s="112"/>
      <c r="C333" s="49" t="s">
        <v>53</v>
      </c>
      <c r="D333" s="49" t="s">
        <v>19</v>
      </c>
      <c r="E333" s="44">
        <v>5201</v>
      </c>
      <c r="F333" s="20">
        <v>0.34</v>
      </c>
      <c r="G333" s="12"/>
      <c r="H333" s="12"/>
      <c r="I333" s="12"/>
      <c r="J333" s="12"/>
      <c r="K333" s="12"/>
      <c r="L333" s="12"/>
      <c r="M333" s="12">
        <v>0.34</v>
      </c>
      <c r="N333" s="15"/>
    </row>
    <row r="334" spans="2:14" s="3" customFormat="1" ht="16.5" customHeight="1" x14ac:dyDescent="0.25">
      <c r="B334" s="112"/>
      <c r="C334" s="137" t="s">
        <v>52</v>
      </c>
      <c r="D334" s="49" t="s">
        <v>26</v>
      </c>
      <c r="E334" s="44">
        <v>5201</v>
      </c>
      <c r="F334" s="20">
        <v>1.26</v>
      </c>
      <c r="G334" s="12"/>
      <c r="H334" s="12"/>
      <c r="I334" s="12"/>
      <c r="J334" s="12"/>
      <c r="K334" s="12"/>
      <c r="L334" s="12"/>
      <c r="M334" s="12">
        <v>1.26</v>
      </c>
      <c r="N334" s="15"/>
    </row>
    <row r="335" spans="2:14" s="3" customFormat="1" ht="16.5" customHeight="1" x14ac:dyDescent="0.25">
      <c r="B335" s="112"/>
      <c r="C335" s="137"/>
      <c r="D335" s="49" t="s">
        <v>27</v>
      </c>
      <c r="E335" s="44">
        <v>5201</v>
      </c>
      <c r="F335" s="20">
        <v>0.86</v>
      </c>
      <c r="G335" s="12"/>
      <c r="H335" s="12"/>
      <c r="I335" s="12"/>
      <c r="J335" s="12"/>
      <c r="K335" s="12"/>
      <c r="L335" s="12"/>
      <c r="M335" s="12">
        <v>0.86</v>
      </c>
      <c r="N335" s="15"/>
    </row>
    <row r="336" spans="2:14" s="3" customFormat="1" ht="16.5" customHeight="1" x14ac:dyDescent="0.25">
      <c r="B336" s="112"/>
      <c r="C336" s="49" t="s">
        <v>51</v>
      </c>
      <c r="D336" s="49" t="s">
        <v>20</v>
      </c>
      <c r="E336" s="44">
        <v>5201</v>
      </c>
      <c r="F336" s="20">
        <v>1.05</v>
      </c>
      <c r="G336" s="12"/>
      <c r="H336" s="12"/>
      <c r="I336" s="12"/>
      <c r="J336" s="12"/>
      <c r="K336" s="12"/>
      <c r="L336" s="12"/>
      <c r="M336" s="12">
        <v>1.05</v>
      </c>
      <c r="N336" s="15"/>
    </row>
    <row r="337" spans="2:14" s="3" customFormat="1" ht="16.5" customHeight="1" x14ac:dyDescent="0.25">
      <c r="B337" s="112"/>
      <c r="C337" s="49" t="s">
        <v>50</v>
      </c>
      <c r="D337" s="49" t="s">
        <v>26</v>
      </c>
      <c r="E337" s="44">
        <v>5201</v>
      </c>
      <c r="F337" s="20">
        <v>2.6</v>
      </c>
      <c r="G337" s="12"/>
      <c r="H337" s="12"/>
      <c r="I337" s="12"/>
      <c r="J337" s="12"/>
      <c r="K337" s="12"/>
      <c r="L337" s="12"/>
      <c r="M337" s="12">
        <v>2.6</v>
      </c>
      <c r="N337" s="15"/>
    </row>
    <row r="338" spans="2:14" s="10" customFormat="1" ht="16.5" customHeight="1" x14ac:dyDescent="0.25">
      <c r="B338" s="112"/>
      <c r="C338" s="49" t="s">
        <v>50</v>
      </c>
      <c r="D338" s="49" t="s">
        <v>14</v>
      </c>
      <c r="E338" s="44">
        <v>3501</v>
      </c>
      <c r="F338" s="20">
        <v>3.14</v>
      </c>
      <c r="G338" s="12"/>
      <c r="H338" s="12"/>
      <c r="I338" s="12"/>
      <c r="J338" s="12"/>
      <c r="K338" s="12">
        <v>3.14</v>
      </c>
      <c r="L338" s="12"/>
      <c r="M338" s="12"/>
      <c r="N338" s="15"/>
    </row>
    <row r="339" spans="2:14" s="10" customFormat="1" ht="16.5" customHeight="1" x14ac:dyDescent="0.25">
      <c r="B339" s="112"/>
      <c r="C339" s="49" t="s">
        <v>49</v>
      </c>
      <c r="D339" s="49" t="s">
        <v>14</v>
      </c>
      <c r="E339" s="44">
        <v>3201</v>
      </c>
      <c r="F339" s="20">
        <v>3.14</v>
      </c>
      <c r="G339" s="12"/>
      <c r="H339" s="12"/>
      <c r="I339" s="12"/>
      <c r="J339" s="12"/>
      <c r="K339" s="12">
        <v>3.14</v>
      </c>
      <c r="L339" s="12"/>
      <c r="M339" s="12"/>
      <c r="N339" s="15"/>
    </row>
    <row r="340" spans="2:14" s="3" customFormat="1" ht="16.5" customHeight="1" x14ac:dyDescent="0.25">
      <c r="B340" s="112"/>
      <c r="C340" s="49" t="s">
        <v>49</v>
      </c>
      <c r="D340" s="49" t="s">
        <v>25</v>
      </c>
      <c r="E340" s="44">
        <v>5201</v>
      </c>
      <c r="F340" s="20">
        <v>0.79</v>
      </c>
      <c r="G340" s="12"/>
      <c r="H340" s="12"/>
      <c r="I340" s="12"/>
      <c r="J340" s="12"/>
      <c r="K340" s="12"/>
      <c r="L340" s="12"/>
      <c r="M340" s="12">
        <v>0.79</v>
      </c>
      <c r="N340" s="15"/>
    </row>
    <row r="341" spans="2:14" s="10" customFormat="1" ht="15.75" x14ac:dyDescent="0.25">
      <c r="B341" s="112"/>
      <c r="C341" s="49" t="s">
        <v>95</v>
      </c>
      <c r="D341" s="49" t="s">
        <v>18</v>
      </c>
      <c r="E341" s="44">
        <v>4129</v>
      </c>
      <c r="F341" s="20">
        <v>3.14</v>
      </c>
      <c r="G341" s="12"/>
      <c r="H341" s="12"/>
      <c r="I341" s="12"/>
      <c r="J341" s="12"/>
      <c r="K341" s="12"/>
      <c r="L341" s="12">
        <v>3.14</v>
      </c>
      <c r="M341" s="12"/>
      <c r="N341" s="15"/>
    </row>
    <row r="342" spans="2:14" s="10" customFormat="1" ht="15.75" x14ac:dyDescent="0.25">
      <c r="B342" s="112"/>
      <c r="C342" s="49" t="s">
        <v>96</v>
      </c>
      <c r="D342" s="49"/>
      <c r="E342" s="44">
        <v>4129</v>
      </c>
      <c r="F342" s="20">
        <v>9.8000000000000007</v>
      </c>
      <c r="G342" s="12"/>
      <c r="H342" s="12"/>
      <c r="I342" s="12"/>
      <c r="J342" s="12"/>
      <c r="K342" s="12"/>
      <c r="L342" s="12">
        <v>9.8000000000000007</v>
      </c>
      <c r="M342" s="12"/>
      <c r="N342" s="15"/>
    </row>
    <row r="343" spans="2:14" s="3" customFormat="1" ht="15.75" x14ac:dyDescent="0.25">
      <c r="B343" s="112"/>
      <c r="C343" s="137" t="s">
        <v>48</v>
      </c>
      <c r="D343" s="49" t="s">
        <v>17</v>
      </c>
      <c r="E343" s="44">
        <v>5201</v>
      </c>
      <c r="F343" s="20">
        <v>1.06</v>
      </c>
      <c r="G343" s="12"/>
      <c r="H343" s="12"/>
      <c r="I343" s="12"/>
      <c r="J343" s="12"/>
      <c r="K343" s="12"/>
      <c r="L343" s="12"/>
      <c r="M343" s="12">
        <v>1.06</v>
      </c>
      <c r="N343" s="15"/>
    </row>
    <row r="344" spans="2:14" s="3" customFormat="1" ht="15.75" x14ac:dyDescent="0.25">
      <c r="B344" s="112"/>
      <c r="C344" s="137"/>
      <c r="D344" s="49" t="s">
        <v>18</v>
      </c>
      <c r="E344" s="44">
        <v>5201</v>
      </c>
      <c r="F344" s="20">
        <v>0.37</v>
      </c>
      <c r="G344" s="12"/>
      <c r="H344" s="12"/>
      <c r="I344" s="12"/>
      <c r="J344" s="12"/>
      <c r="K344" s="12"/>
      <c r="L344" s="12"/>
      <c r="M344" s="12">
        <v>0.37</v>
      </c>
      <c r="N344" s="15"/>
    </row>
    <row r="345" spans="2:14" s="10" customFormat="1" ht="15.75" x14ac:dyDescent="0.25">
      <c r="B345" s="112"/>
      <c r="C345" s="138" t="s">
        <v>47</v>
      </c>
      <c r="D345" s="49" t="s">
        <v>14</v>
      </c>
      <c r="E345" s="44">
        <v>4329</v>
      </c>
      <c r="F345" s="20">
        <v>0.6</v>
      </c>
      <c r="G345" s="12"/>
      <c r="H345" s="12"/>
      <c r="I345" s="12"/>
      <c r="J345" s="12"/>
      <c r="K345" s="12"/>
      <c r="L345" s="12">
        <v>0.6</v>
      </c>
      <c r="M345" s="12"/>
      <c r="N345" s="15"/>
    </row>
    <row r="346" spans="2:14" s="3" customFormat="1" ht="16.5" thickBot="1" x14ac:dyDescent="0.3">
      <c r="B346" s="119"/>
      <c r="C346" s="139"/>
      <c r="D346" s="21" t="s">
        <v>17</v>
      </c>
      <c r="E346" s="47">
        <v>5201</v>
      </c>
      <c r="F346" s="22">
        <v>0.83</v>
      </c>
      <c r="G346" s="16"/>
      <c r="H346" s="16"/>
      <c r="I346" s="16"/>
      <c r="J346" s="16"/>
      <c r="K346" s="16"/>
      <c r="L346" s="16"/>
      <c r="M346" s="16">
        <v>0.83</v>
      </c>
      <c r="N346" s="17"/>
    </row>
    <row r="347" spans="2:14" s="5" customFormat="1" ht="22.5" customHeight="1" x14ac:dyDescent="0.25">
      <c r="B347" s="120" t="s">
        <v>2</v>
      </c>
      <c r="C347" s="107" t="s">
        <v>0</v>
      </c>
      <c r="D347" s="107" t="s">
        <v>1</v>
      </c>
      <c r="E347" s="107" t="s">
        <v>3</v>
      </c>
      <c r="F347" s="107" t="s">
        <v>4</v>
      </c>
      <c r="G347" s="107" t="s">
        <v>6</v>
      </c>
      <c r="H347" s="107" t="s">
        <v>80</v>
      </c>
      <c r="I347" s="107" t="s">
        <v>81</v>
      </c>
      <c r="J347" s="107" t="s">
        <v>102</v>
      </c>
      <c r="K347" s="107" t="s">
        <v>7</v>
      </c>
      <c r="L347" s="107" t="s">
        <v>8</v>
      </c>
      <c r="M347" s="107" t="s">
        <v>9</v>
      </c>
      <c r="N347" s="109" t="s">
        <v>21</v>
      </c>
    </row>
    <row r="348" spans="2:14" s="5" customFormat="1" ht="14.25" customHeight="1" x14ac:dyDescent="0.25">
      <c r="B348" s="121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10"/>
    </row>
    <row r="349" spans="2:14" s="5" customFormat="1" ht="14.25" customHeight="1" x14ac:dyDescent="0.25">
      <c r="B349" s="121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10"/>
    </row>
    <row r="350" spans="2:14" s="5" customFormat="1" ht="14.25" customHeight="1" x14ac:dyDescent="0.25">
      <c r="B350" s="121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10"/>
    </row>
    <row r="351" spans="2:14" s="5" customFormat="1" ht="14.25" customHeight="1" x14ac:dyDescent="0.25">
      <c r="B351" s="122"/>
      <c r="C351" s="123"/>
      <c r="D351" s="123"/>
      <c r="E351" s="123"/>
      <c r="F351" s="41" t="s">
        <v>5</v>
      </c>
      <c r="G351" s="41" t="s">
        <v>5</v>
      </c>
      <c r="H351" s="41" t="s">
        <v>5</v>
      </c>
      <c r="I351" s="41" t="s">
        <v>5</v>
      </c>
      <c r="J351" s="41" t="s">
        <v>5</v>
      </c>
      <c r="K351" s="41" t="s">
        <v>5</v>
      </c>
      <c r="L351" s="41" t="s">
        <v>5</v>
      </c>
      <c r="M351" s="41" t="s">
        <v>5</v>
      </c>
      <c r="N351" s="4" t="s">
        <v>5</v>
      </c>
    </row>
    <row r="352" spans="2:14" ht="13.5" customHeight="1" thickBot="1" x14ac:dyDescent="0.3">
      <c r="B352" s="7">
        <v>1</v>
      </c>
      <c r="C352" s="9">
        <v>2</v>
      </c>
      <c r="D352" s="9">
        <v>3</v>
      </c>
      <c r="E352" s="9">
        <v>4</v>
      </c>
      <c r="F352" s="9">
        <v>5</v>
      </c>
      <c r="G352" s="9">
        <v>6</v>
      </c>
      <c r="H352" s="9">
        <v>7</v>
      </c>
      <c r="I352" s="9"/>
      <c r="J352" s="9"/>
      <c r="K352" s="9">
        <v>9</v>
      </c>
      <c r="L352" s="9">
        <v>10</v>
      </c>
      <c r="M352" s="9">
        <v>11</v>
      </c>
      <c r="N352" s="6">
        <v>14</v>
      </c>
    </row>
    <row r="353" spans="2:14" s="3" customFormat="1" ht="15.75" x14ac:dyDescent="0.25">
      <c r="B353" s="111" t="s">
        <v>33</v>
      </c>
      <c r="C353" s="140" t="s">
        <v>47</v>
      </c>
      <c r="D353" s="18" t="s">
        <v>18</v>
      </c>
      <c r="E353" s="45">
        <v>5201</v>
      </c>
      <c r="F353" s="19">
        <v>1.92</v>
      </c>
      <c r="G353" s="13"/>
      <c r="H353" s="13"/>
      <c r="I353" s="13"/>
      <c r="J353" s="13"/>
      <c r="K353" s="13"/>
      <c r="L353" s="13"/>
      <c r="M353" s="13">
        <v>1.92</v>
      </c>
      <c r="N353" s="14"/>
    </row>
    <row r="354" spans="2:14" s="3" customFormat="1" ht="15.75" x14ac:dyDescent="0.25">
      <c r="B354" s="112"/>
      <c r="C354" s="137"/>
      <c r="D354" s="49" t="s">
        <v>19</v>
      </c>
      <c r="E354" s="44">
        <v>5201</v>
      </c>
      <c r="F354" s="20">
        <v>0.5</v>
      </c>
      <c r="G354" s="12"/>
      <c r="H354" s="12"/>
      <c r="I354" s="12"/>
      <c r="J354" s="12"/>
      <c r="K354" s="12"/>
      <c r="L354" s="12"/>
      <c r="M354" s="12">
        <v>0.5</v>
      </c>
      <c r="N354" s="15"/>
    </row>
    <row r="355" spans="2:14" s="3" customFormat="1" ht="15.75" x14ac:dyDescent="0.25">
      <c r="B355" s="112"/>
      <c r="C355" s="137"/>
      <c r="D355" s="49" t="s">
        <v>20</v>
      </c>
      <c r="E355" s="44">
        <v>5201</v>
      </c>
      <c r="F355" s="20">
        <v>0.64</v>
      </c>
      <c r="G355" s="12"/>
      <c r="H355" s="12"/>
      <c r="I355" s="12"/>
      <c r="J355" s="12"/>
      <c r="K355" s="12"/>
      <c r="L355" s="12"/>
      <c r="M355" s="12">
        <v>0.64</v>
      </c>
      <c r="N355" s="15"/>
    </row>
    <row r="356" spans="2:14" s="3" customFormat="1" ht="15.75" x14ac:dyDescent="0.25">
      <c r="B356" s="112"/>
      <c r="C356" s="137"/>
      <c r="D356" s="49" t="s">
        <v>25</v>
      </c>
      <c r="E356" s="44">
        <v>5201</v>
      </c>
      <c r="F356" s="20">
        <v>0.56000000000000005</v>
      </c>
      <c r="G356" s="12"/>
      <c r="H356" s="12"/>
      <c r="I356" s="12"/>
      <c r="J356" s="12"/>
      <c r="K356" s="12"/>
      <c r="L356" s="12"/>
      <c r="M356" s="12">
        <v>0.56000000000000005</v>
      </c>
      <c r="N356" s="15"/>
    </row>
    <row r="357" spans="2:14" s="3" customFormat="1" ht="15.75" x14ac:dyDescent="0.25">
      <c r="B357" s="112"/>
      <c r="C357" s="137"/>
      <c r="D357" s="49" t="s">
        <v>28</v>
      </c>
      <c r="E357" s="44">
        <v>5201</v>
      </c>
      <c r="F357" s="20">
        <v>1.1599999999999999</v>
      </c>
      <c r="G357" s="12"/>
      <c r="H357" s="12"/>
      <c r="I357" s="12"/>
      <c r="J357" s="12"/>
      <c r="K357" s="12"/>
      <c r="L357" s="12"/>
      <c r="M357" s="12">
        <v>1.1599999999999999</v>
      </c>
      <c r="N357" s="15"/>
    </row>
    <row r="358" spans="2:14" s="3" customFormat="1" ht="15.75" x14ac:dyDescent="0.25">
      <c r="B358" s="112"/>
      <c r="C358" s="137"/>
      <c r="D358" s="49" t="s">
        <v>26</v>
      </c>
      <c r="E358" s="44">
        <v>5201</v>
      </c>
      <c r="F358" s="20">
        <v>7.0000000000000007E-2</v>
      </c>
      <c r="G358" s="12"/>
      <c r="H358" s="12"/>
      <c r="I358" s="12"/>
      <c r="J358" s="12"/>
      <c r="K358" s="12"/>
      <c r="L358" s="12"/>
      <c r="M358" s="12">
        <v>7.0000000000000007E-2</v>
      </c>
      <c r="N358" s="15"/>
    </row>
    <row r="359" spans="2:14" s="3" customFormat="1" ht="15.75" x14ac:dyDescent="0.25">
      <c r="B359" s="112"/>
      <c r="C359" s="137"/>
      <c r="D359" s="49" t="s">
        <v>27</v>
      </c>
      <c r="E359" s="44">
        <v>6601</v>
      </c>
      <c r="F359" s="20">
        <v>0.26</v>
      </c>
      <c r="G359" s="12"/>
      <c r="H359" s="12"/>
      <c r="I359" s="12"/>
      <c r="J359" s="12"/>
      <c r="K359" s="12"/>
      <c r="L359" s="12"/>
      <c r="M359" s="12"/>
      <c r="N359" s="15">
        <v>0.26</v>
      </c>
    </row>
    <row r="360" spans="2:14" s="3" customFormat="1" ht="16.5" customHeight="1" x14ac:dyDescent="0.25">
      <c r="B360" s="112"/>
      <c r="C360" s="137"/>
      <c r="D360" s="49" t="s">
        <v>63</v>
      </c>
      <c r="E360" s="44">
        <v>6601</v>
      </c>
      <c r="F360" s="20">
        <v>0.1</v>
      </c>
      <c r="G360" s="12"/>
      <c r="H360" s="12"/>
      <c r="I360" s="12"/>
      <c r="J360" s="12"/>
      <c r="K360" s="12"/>
      <c r="L360" s="12"/>
      <c r="M360" s="12"/>
      <c r="N360" s="26">
        <v>0.1</v>
      </c>
    </row>
    <row r="361" spans="2:14" s="10" customFormat="1" ht="16.5" customHeight="1" x14ac:dyDescent="0.25">
      <c r="B361" s="112"/>
      <c r="C361" s="49" t="s">
        <v>46</v>
      </c>
      <c r="D361" s="49" t="s">
        <v>14</v>
      </c>
      <c r="E361" s="44">
        <v>4329</v>
      </c>
      <c r="F361" s="20">
        <v>3.14</v>
      </c>
      <c r="G361" s="12"/>
      <c r="H361" s="12"/>
      <c r="I361" s="12"/>
      <c r="J361" s="12"/>
      <c r="K361" s="12"/>
      <c r="L361" s="12">
        <v>3.14</v>
      </c>
      <c r="M361" s="12"/>
      <c r="N361" s="26"/>
    </row>
    <row r="362" spans="2:14" s="3" customFormat="1" ht="16.5" customHeight="1" x14ac:dyDescent="0.25">
      <c r="B362" s="112"/>
      <c r="C362" s="49" t="s">
        <v>46</v>
      </c>
      <c r="D362" s="49" t="s">
        <v>18</v>
      </c>
      <c r="E362" s="44">
        <v>5201</v>
      </c>
      <c r="F362" s="20">
        <v>3.84</v>
      </c>
      <c r="G362" s="12"/>
      <c r="H362" s="12"/>
      <c r="I362" s="12"/>
      <c r="J362" s="12"/>
      <c r="K362" s="12"/>
      <c r="L362" s="12"/>
      <c r="M362" s="12">
        <v>3.84</v>
      </c>
      <c r="N362" s="15"/>
    </row>
    <row r="363" spans="2:14" s="3" customFormat="1" ht="16.5" customHeight="1" x14ac:dyDescent="0.25">
      <c r="B363" s="112"/>
      <c r="C363" s="49" t="s">
        <v>46</v>
      </c>
      <c r="D363" s="49" t="s">
        <v>19</v>
      </c>
      <c r="E363" s="44">
        <v>5201</v>
      </c>
      <c r="F363" s="20">
        <v>1.1299999999999999</v>
      </c>
      <c r="G363" s="12"/>
      <c r="H363" s="12"/>
      <c r="I363" s="12"/>
      <c r="J363" s="12"/>
      <c r="K363" s="12"/>
      <c r="L363" s="12"/>
      <c r="M363" s="12">
        <v>1.1299999999999999</v>
      </c>
      <c r="N363" s="15"/>
    </row>
    <row r="364" spans="2:14" s="10" customFormat="1" ht="16.5" customHeight="1" x14ac:dyDescent="0.25">
      <c r="B364" s="112"/>
      <c r="C364" s="137" t="s">
        <v>45</v>
      </c>
      <c r="D364" s="49" t="s">
        <v>14</v>
      </c>
      <c r="E364" s="44">
        <v>3201</v>
      </c>
      <c r="F364" s="20">
        <v>3.14</v>
      </c>
      <c r="G364" s="12"/>
      <c r="H364" s="12"/>
      <c r="I364" s="12"/>
      <c r="J364" s="12"/>
      <c r="K364" s="12">
        <v>3.14</v>
      </c>
      <c r="L364" s="12"/>
      <c r="M364" s="12"/>
      <c r="N364" s="15"/>
    </row>
    <row r="365" spans="2:14" s="3" customFormat="1" ht="16.5" customHeight="1" x14ac:dyDescent="0.25">
      <c r="B365" s="112"/>
      <c r="C365" s="137"/>
      <c r="D365" s="49" t="s">
        <v>19</v>
      </c>
      <c r="E365" s="44">
        <v>5201</v>
      </c>
      <c r="F365" s="20">
        <v>0.69</v>
      </c>
      <c r="G365" s="12"/>
      <c r="H365" s="12"/>
      <c r="I365" s="12"/>
      <c r="J365" s="12"/>
      <c r="K365" s="12"/>
      <c r="L365" s="12"/>
      <c r="M365" s="12">
        <v>0.69</v>
      </c>
      <c r="N365" s="15"/>
    </row>
    <row r="366" spans="2:14" s="3" customFormat="1" ht="16.5" customHeight="1" x14ac:dyDescent="0.25">
      <c r="B366" s="112"/>
      <c r="C366" s="137"/>
      <c r="D366" s="49" t="s">
        <v>20</v>
      </c>
      <c r="E366" s="44">
        <v>6601</v>
      </c>
      <c r="F366" s="20">
        <v>5.31</v>
      </c>
      <c r="G366" s="12"/>
      <c r="H366" s="12"/>
      <c r="I366" s="12"/>
      <c r="J366" s="12"/>
      <c r="K366" s="12"/>
      <c r="L366" s="12"/>
      <c r="M366" s="12"/>
      <c r="N366" s="15">
        <v>5.31</v>
      </c>
    </row>
    <row r="367" spans="2:14" s="3" customFormat="1" ht="16.5" customHeight="1" x14ac:dyDescent="0.25">
      <c r="B367" s="112"/>
      <c r="C367" s="49" t="s">
        <v>65</v>
      </c>
      <c r="D367" s="49" t="s">
        <v>18</v>
      </c>
      <c r="E367" s="44">
        <v>6601</v>
      </c>
      <c r="F367" s="20">
        <v>0.4</v>
      </c>
      <c r="G367" s="12"/>
      <c r="H367" s="12"/>
      <c r="I367" s="12"/>
      <c r="J367" s="12"/>
      <c r="K367" s="12"/>
      <c r="L367" s="12"/>
      <c r="M367" s="12"/>
      <c r="N367" s="26">
        <v>0.4</v>
      </c>
    </row>
    <row r="368" spans="2:14" s="3" customFormat="1" ht="16.5" customHeight="1" x14ac:dyDescent="0.25">
      <c r="B368" s="112"/>
      <c r="C368" s="49" t="s">
        <v>44</v>
      </c>
      <c r="D368" s="49" t="s">
        <v>18</v>
      </c>
      <c r="E368" s="44">
        <v>5201</v>
      </c>
      <c r="F368" s="20">
        <v>0.93</v>
      </c>
      <c r="G368" s="12"/>
      <c r="H368" s="12"/>
      <c r="I368" s="12"/>
      <c r="J368" s="12"/>
      <c r="K368" s="12"/>
      <c r="L368" s="12"/>
      <c r="M368" s="12">
        <v>0.93</v>
      </c>
      <c r="N368" s="15"/>
    </row>
    <row r="369" spans="2:14" s="10" customFormat="1" ht="16.5" customHeight="1" x14ac:dyDescent="0.25">
      <c r="B369" s="112"/>
      <c r="C369" s="49" t="s">
        <v>97</v>
      </c>
      <c r="D369" s="49" t="s">
        <v>25</v>
      </c>
      <c r="E369" s="44">
        <v>3111</v>
      </c>
      <c r="F369" s="20">
        <v>3.14</v>
      </c>
      <c r="G369" s="12"/>
      <c r="H369" s="12"/>
      <c r="I369" s="12"/>
      <c r="J369" s="12"/>
      <c r="K369" s="12">
        <v>3.14</v>
      </c>
      <c r="L369" s="12"/>
      <c r="M369" s="12"/>
      <c r="N369" s="15"/>
    </row>
    <row r="370" spans="2:14" s="10" customFormat="1" ht="16.5" customHeight="1" x14ac:dyDescent="0.25">
      <c r="B370" s="112"/>
      <c r="C370" s="137" t="s">
        <v>98</v>
      </c>
      <c r="D370" s="49" t="s">
        <v>19</v>
      </c>
      <c r="E370" s="44">
        <v>5201</v>
      </c>
      <c r="F370" s="20">
        <v>3.14</v>
      </c>
      <c r="G370" s="12"/>
      <c r="H370" s="12"/>
      <c r="I370" s="12"/>
      <c r="J370" s="12"/>
      <c r="K370" s="12"/>
      <c r="L370" s="12"/>
      <c r="M370" s="12">
        <v>3.14</v>
      </c>
      <c r="N370" s="15"/>
    </row>
    <row r="371" spans="2:14" s="10" customFormat="1" ht="16.5" customHeight="1" x14ac:dyDescent="0.25">
      <c r="B371" s="112"/>
      <c r="C371" s="137"/>
      <c r="D371" s="49" t="s">
        <v>20</v>
      </c>
      <c r="E371" s="44">
        <v>5201</v>
      </c>
      <c r="F371" s="20">
        <v>3.14</v>
      </c>
      <c r="G371" s="12"/>
      <c r="H371" s="12"/>
      <c r="I371" s="12"/>
      <c r="J371" s="12"/>
      <c r="K371" s="12"/>
      <c r="L371" s="12"/>
      <c r="M371" s="12">
        <v>3.14</v>
      </c>
      <c r="N371" s="15"/>
    </row>
    <row r="372" spans="2:14" s="3" customFormat="1" ht="16.5" customHeight="1" x14ac:dyDescent="0.25">
      <c r="B372" s="112"/>
      <c r="C372" s="137" t="s">
        <v>64</v>
      </c>
      <c r="D372" s="49" t="s">
        <v>28</v>
      </c>
      <c r="E372" s="44">
        <v>6601</v>
      </c>
      <c r="F372" s="20">
        <v>32.61</v>
      </c>
      <c r="G372" s="12"/>
      <c r="H372" s="12"/>
      <c r="I372" s="12"/>
      <c r="J372" s="12"/>
      <c r="K372" s="12"/>
      <c r="L372" s="12"/>
      <c r="M372" s="12"/>
      <c r="N372" s="15">
        <v>32.61</v>
      </c>
    </row>
    <row r="373" spans="2:14" s="3" customFormat="1" ht="16.5" customHeight="1" x14ac:dyDescent="0.25">
      <c r="B373" s="112"/>
      <c r="C373" s="137"/>
      <c r="D373" s="49" t="s">
        <v>26</v>
      </c>
      <c r="E373" s="44">
        <v>6601</v>
      </c>
      <c r="F373" s="20">
        <v>0.53</v>
      </c>
      <c r="G373" s="12"/>
      <c r="H373" s="12"/>
      <c r="I373" s="12"/>
      <c r="J373" s="12"/>
      <c r="K373" s="12"/>
      <c r="L373" s="12"/>
      <c r="M373" s="12"/>
      <c r="N373" s="15">
        <v>0.53</v>
      </c>
    </row>
    <row r="374" spans="2:14" s="3" customFormat="1" ht="16.5" customHeight="1" x14ac:dyDescent="0.25">
      <c r="B374" s="112"/>
      <c r="C374" s="137"/>
      <c r="D374" s="49" t="s">
        <v>27</v>
      </c>
      <c r="E374" s="44">
        <v>6601</v>
      </c>
      <c r="F374" s="20">
        <v>0.06</v>
      </c>
      <c r="G374" s="12"/>
      <c r="H374" s="12"/>
      <c r="I374" s="12"/>
      <c r="J374" s="12"/>
      <c r="K374" s="12"/>
      <c r="L374" s="12"/>
      <c r="M374" s="12"/>
      <c r="N374" s="15">
        <v>0.06</v>
      </c>
    </row>
    <row r="375" spans="2:14" s="3" customFormat="1" ht="16.5" customHeight="1" x14ac:dyDescent="0.25">
      <c r="B375" s="112"/>
      <c r="C375" s="137"/>
      <c r="D375" s="49" t="s">
        <v>63</v>
      </c>
      <c r="E375" s="44">
        <v>6601</v>
      </c>
      <c r="F375" s="20">
        <v>2.65</v>
      </c>
      <c r="G375" s="12"/>
      <c r="H375" s="12"/>
      <c r="I375" s="12"/>
      <c r="J375" s="12"/>
      <c r="K375" s="12"/>
      <c r="L375" s="12"/>
      <c r="M375" s="12"/>
      <c r="N375" s="15">
        <v>2.65</v>
      </c>
    </row>
    <row r="376" spans="2:14" s="3" customFormat="1" ht="16.5" customHeight="1" x14ac:dyDescent="0.25">
      <c r="B376" s="112"/>
      <c r="C376" s="137"/>
      <c r="D376" s="49" t="s">
        <v>36</v>
      </c>
      <c r="E376" s="44">
        <v>6601</v>
      </c>
      <c r="F376" s="20">
        <v>1.2</v>
      </c>
      <c r="G376" s="12"/>
      <c r="H376" s="12"/>
      <c r="I376" s="12"/>
      <c r="J376" s="12"/>
      <c r="K376" s="12"/>
      <c r="L376" s="12"/>
      <c r="M376" s="12"/>
      <c r="N376" s="26">
        <v>1.2</v>
      </c>
    </row>
    <row r="377" spans="2:14" s="3" customFormat="1" ht="16.5" customHeight="1" x14ac:dyDescent="0.25">
      <c r="B377" s="112"/>
      <c r="C377" s="137" t="s">
        <v>43</v>
      </c>
      <c r="D377" s="49" t="s">
        <v>27</v>
      </c>
      <c r="E377" s="44">
        <v>5201</v>
      </c>
      <c r="F377" s="20">
        <v>0.47</v>
      </c>
      <c r="G377" s="12"/>
      <c r="H377" s="12"/>
      <c r="I377" s="12"/>
      <c r="J377" s="12"/>
      <c r="K377" s="12"/>
      <c r="L377" s="12"/>
      <c r="M377" s="12">
        <v>0.47</v>
      </c>
      <c r="N377" s="26"/>
    </row>
    <row r="378" spans="2:14" s="3" customFormat="1" ht="16.5" customHeight="1" x14ac:dyDescent="0.25">
      <c r="B378" s="112"/>
      <c r="C378" s="137"/>
      <c r="D378" s="49" t="s">
        <v>63</v>
      </c>
      <c r="E378" s="44">
        <v>6601</v>
      </c>
      <c r="F378" s="20">
        <v>3.93</v>
      </c>
      <c r="G378" s="12"/>
      <c r="H378" s="12"/>
      <c r="I378" s="12"/>
      <c r="J378" s="12"/>
      <c r="K378" s="12"/>
      <c r="L378" s="12"/>
      <c r="M378" s="12"/>
      <c r="N378" s="26">
        <v>3.93</v>
      </c>
    </row>
    <row r="379" spans="2:14" s="3" customFormat="1" ht="16.5" customHeight="1" x14ac:dyDescent="0.25">
      <c r="B379" s="112"/>
      <c r="C379" s="137"/>
      <c r="D379" s="49" t="s">
        <v>36</v>
      </c>
      <c r="E379" s="44">
        <v>6601</v>
      </c>
      <c r="F379" s="20">
        <v>0.13</v>
      </c>
      <c r="G379" s="12"/>
      <c r="H379" s="12"/>
      <c r="I379" s="12"/>
      <c r="J379" s="12"/>
      <c r="K379" s="12"/>
      <c r="L379" s="12"/>
      <c r="M379" s="12"/>
      <c r="N379" s="26">
        <v>0.13</v>
      </c>
    </row>
    <row r="380" spans="2:14" s="3" customFormat="1" ht="16.5" customHeight="1" x14ac:dyDescent="0.25">
      <c r="B380" s="112"/>
      <c r="C380" s="137"/>
      <c r="D380" s="49" t="s">
        <v>62</v>
      </c>
      <c r="E380" s="44">
        <v>6601</v>
      </c>
      <c r="F380" s="20">
        <v>1.02</v>
      </c>
      <c r="G380" s="12"/>
      <c r="H380" s="12"/>
      <c r="I380" s="12"/>
      <c r="J380" s="12"/>
      <c r="K380" s="12"/>
      <c r="L380" s="12"/>
      <c r="M380" s="12"/>
      <c r="N380" s="26">
        <v>1.02</v>
      </c>
    </row>
    <row r="381" spans="2:14" s="3" customFormat="1" ht="16.5" customHeight="1" x14ac:dyDescent="0.25">
      <c r="B381" s="112"/>
      <c r="C381" s="137"/>
      <c r="D381" s="49" t="s">
        <v>61</v>
      </c>
      <c r="E381" s="44">
        <v>6601</v>
      </c>
      <c r="F381" s="20">
        <v>0.42</v>
      </c>
      <c r="G381" s="12"/>
      <c r="H381" s="12"/>
      <c r="I381" s="12"/>
      <c r="J381" s="12"/>
      <c r="K381" s="12"/>
      <c r="L381" s="12"/>
      <c r="M381" s="12"/>
      <c r="N381" s="26">
        <v>0.42</v>
      </c>
    </row>
    <row r="382" spans="2:14" s="3" customFormat="1" ht="16.5" customHeight="1" x14ac:dyDescent="0.25">
      <c r="B382" s="112"/>
      <c r="C382" s="137"/>
      <c r="D382" s="49" t="s">
        <v>60</v>
      </c>
      <c r="E382" s="44">
        <v>6601</v>
      </c>
      <c r="F382" s="20">
        <v>1.3</v>
      </c>
      <c r="G382" s="12"/>
      <c r="H382" s="12"/>
      <c r="I382" s="12"/>
      <c r="J382" s="12"/>
      <c r="K382" s="12"/>
      <c r="L382" s="12"/>
      <c r="M382" s="12"/>
      <c r="N382" s="26">
        <v>1.3</v>
      </c>
    </row>
    <row r="383" spans="2:14" s="3" customFormat="1" ht="16.5" customHeight="1" x14ac:dyDescent="0.25">
      <c r="B383" s="112"/>
      <c r="C383" s="137"/>
      <c r="D383" s="49" t="s">
        <v>59</v>
      </c>
      <c r="E383" s="44">
        <v>6601</v>
      </c>
      <c r="F383" s="20">
        <v>0.19</v>
      </c>
      <c r="G383" s="12"/>
      <c r="H383" s="12"/>
      <c r="I383" s="12"/>
      <c r="J383" s="12"/>
      <c r="K383" s="12"/>
      <c r="L383" s="12"/>
      <c r="M383" s="12"/>
      <c r="N383" s="26">
        <v>0.19</v>
      </c>
    </row>
    <row r="384" spans="2:14" s="3" customFormat="1" ht="16.5" customHeight="1" x14ac:dyDescent="0.25">
      <c r="B384" s="112"/>
      <c r="C384" s="137"/>
      <c r="D384" s="49" t="s">
        <v>58</v>
      </c>
      <c r="E384" s="44">
        <v>6601</v>
      </c>
      <c r="F384" s="20">
        <v>1.63</v>
      </c>
      <c r="G384" s="12"/>
      <c r="H384" s="12"/>
      <c r="I384" s="12"/>
      <c r="J384" s="12"/>
      <c r="K384" s="12"/>
      <c r="L384" s="12"/>
      <c r="M384" s="12"/>
      <c r="N384" s="26">
        <v>1.63</v>
      </c>
    </row>
    <row r="385" spans="2:14" s="3" customFormat="1" ht="16.5" customHeight="1" thickBot="1" x14ac:dyDescent="0.3">
      <c r="B385" s="119"/>
      <c r="C385" s="156"/>
      <c r="D385" s="21" t="s">
        <v>57</v>
      </c>
      <c r="E385" s="47">
        <v>6601</v>
      </c>
      <c r="F385" s="22">
        <v>2.4900000000000002</v>
      </c>
      <c r="G385" s="16"/>
      <c r="H385" s="16"/>
      <c r="I385" s="16"/>
      <c r="J385" s="16"/>
      <c r="K385" s="16"/>
      <c r="L385" s="16"/>
      <c r="M385" s="16"/>
      <c r="N385" s="62">
        <v>2.4900000000000002</v>
      </c>
    </row>
    <row r="386" spans="2:14" s="5" customFormat="1" ht="22.5" customHeight="1" x14ac:dyDescent="0.25">
      <c r="B386" s="120" t="s">
        <v>2</v>
      </c>
      <c r="C386" s="107" t="s">
        <v>0</v>
      </c>
      <c r="D386" s="107" t="s">
        <v>1</v>
      </c>
      <c r="E386" s="107" t="s">
        <v>3</v>
      </c>
      <c r="F386" s="107" t="s">
        <v>4</v>
      </c>
      <c r="G386" s="107" t="s">
        <v>6</v>
      </c>
      <c r="H386" s="107" t="s">
        <v>80</v>
      </c>
      <c r="I386" s="107" t="s">
        <v>81</v>
      </c>
      <c r="J386" s="107" t="s">
        <v>102</v>
      </c>
      <c r="K386" s="107" t="s">
        <v>7</v>
      </c>
      <c r="L386" s="107" t="s">
        <v>8</v>
      </c>
      <c r="M386" s="107" t="s">
        <v>9</v>
      </c>
      <c r="N386" s="109" t="s">
        <v>21</v>
      </c>
    </row>
    <row r="387" spans="2:14" s="5" customFormat="1" ht="14.25" customHeight="1" x14ac:dyDescent="0.25">
      <c r="B387" s="121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10"/>
    </row>
    <row r="388" spans="2:14" s="5" customFormat="1" ht="14.25" customHeight="1" x14ac:dyDescent="0.25">
      <c r="B388" s="121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10"/>
    </row>
    <row r="389" spans="2:14" s="5" customFormat="1" ht="14.25" customHeight="1" x14ac:dyDescent="0.25">
      <c r="B389" s="121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10"/>
    </row>
    <row r="390" spans="2:14" s="5" customFormat="1" ht="14.25" customHeight="1" x14ac:dyDescent="0.25">
      <c r="B390" s="122"/>
      <c r="C390" s="123"/>
      <c r="D390" s="123"/>
      <c r="E390" s="123"/>
      <c r="F390" s="41" t="s">
        <v>5</v>
      </c>
      <c r="G390" s="41" t="s">
        <v>5</v>
      </c>
      <c r="H390" s="41" t="s">
        <v>5</v>
      </c>
      <c r="I390" s="41" t="s">
        <v>5</v>
      </c>
      <c r="J390" s="41" t="s">
        <v>5</v>
      </c>
      <c r="K390" s="41" t="s">
        <v>5</v>
      </c>
      <c r="L390" s="41" t="s">
        <v>5</v>
      </c>
      <c r="M390" s="41" t="s">
        <v>5</v>
      </c>
      <c r="N390" s="4" t="s">
        <v>5</v>
      </c>
    </row>
    <row r="391" spans="2:14" ht="13.5" customHeight="1" thickBot="1" x14ac:dyDescent="0.3">
      <c r="B391" s="7">
        <v>1</v>
      </c>
      <c r="C391" s="9">
        <v>2</v>
      </c>
      <c r="D391" s="9">
        <v>3</v>
      </c>
      <c r="E391" s="9">
        <v>4</v>
      </c>
      <c r="F391" s="9">
        <v>5</v>
      </c>
      <c r="G391" s="9">
        <v>6</v>
      </c>
      <c r="H391" s="9">
        <v>7</v>
      </c>
      <c r="I391" s="9"/>
      <c r="J391" s="9"/>
      <c r="K391" s="9">
        <v>9</v>
      </c>
      <c r="L391" s="9">
        <v>10</v>
      </c>
      <c r="M391" s="9">
        <v>11</v>
      </c>
      <c r="N391" s="6">
        <v>14</v>
      </c>
    </row>
    <row r="392" spans="2:14" s="3" customFormat="1" ht="15.75" x14ac:dyDescent="0.25">
      <c r="B392" s="134" t="s">
        <v>33</v>
      </c>
      <c r="C392" s="18" t="s">
        <v>42</v>
      </c>
      <c r="D392" s="18" t="s">
        <v>26</v>
      </c>
      <c r="E392" s="45">
        <v>5201</v>
      </c>
      <c r="F392" s="19">
        <v>1.76</v>
      </c>
      <c r="G392" s="13"/>
      <c r="H392" s="13"/>
      <c r="I392" s="13"/>
      <c r="J392" s="13"/>
      <c r="K392" s="13"/>
      <c r="L392" s="13"/>
      <c r="M392" s="13">
        <v>1.76</v>
      </c>
      <c r="N392" s="63"/>
    </row>
    <row r="393" spans="2:14" s="10" customFormat="1" ht="15.75" x14ac:dyDescent="0.25">
      <c r="B393" s="135"/>
      <c r="C393" s="49" t="s">
        <v>99</v>
      </c>
      <c r="D393" s="49" t="s">
        <v>14</v>
      </c>
      <c r="E393" s="44">
        <v>1101</v>
      </c>
      <c r="F393" s="20">
        <v>3.14</v>
      </c>
      <c r="G393" s="12"/>
      <c r="H393" s="12">
        <v>3.14</v>
      </c>
      <c r="I393" s="12"/>
      <c r="J393" s="12"/>
      <c r="K393" s="12"/>
      <c r="L393" s="12"/>
      <c r="M393" s="12"/>
      <c r="N393" s="26"/>
    </row>
    <row r="394" spans="2:14" s="10" customFormat="1" ht="15.75" x14ac:dyDescent="0.25">
      <c r="B394" s="135"/>
      <c r="C394" s="49" t="s">
        <v>100</v>
      </c>
      <c r="D394" s="49" t="s">
        <v>14</v>
      </c>
      <c r="E394" s="44">
        <v>1101</v>
      </c>
      <c r="F394" s="20">
        <v>3.14</v>
      </c>
      <c r="G394" s="12"/>
      <c r="H394" s="12">
        <v>3.14</v>
      </c>
      <c r="I394" s="12"/>
      <c r="J394" s="12"/>
      <c r="K394" s="12"/>
      <c r="L394" s="12"/>
      <c r="M394" s="12"/>
      <c r="N394" s="26"/>
    </row>
    <row r="395" spans="2:14" s="3" customFormat="1" ht="15.75" x14ac:dyDescent="0.25">
      <c r="B395" s="135"/>
      <c r="C395" s="49" t="s">
        <v>41</v>
      </c>
      <c r="D395" s="49" t="s">
        <v>25</v>
      </c>
      <c r="E395" s="44">
        <v>5201</v>
      </c>
      <c r="F395" s="20">
        <v>0.21</v>
      </c>
      <c r="G395" s="12"/>
      <c r="H395" s="12"/>
      <c r="I395" s="12"/>
      <c r="J395" s="12"/>
      <c r="K395" s="12"/>
      <c r="L395" s="12"/>
      <c r="M395" s="12">
        <v>0.21</v>
      </c>
      <c r="N395" s="15"/>
    </row>
    <row r="396" spans="2:14" s="3" customFormat="1" ht="15.75" x14ac:dyDescent="0.25">
      <c r="B396" s="135"/>
      <c r="C396" s="49" t="s">
        <v>40</v>
      </c>
      <c r="D396" s="49" t="s">
        <v>20</v>
      </c>
      <c r="E396" s="44">
        <v>5201</v>
      </c>
      <c r="F396" s="20">
        <v>0.32</v>
      </c>
      <c r="G396" s="12"/>
      <c r="H396" s="12"/>
      <c r="I396" s="12"/>
      <c r="J396" s="12"/>
      <c r="K396" s="12"/>
      <c r="L396" s="12"/>
      <c r="M396" s="12">
        <v>0.32</v>
      </c>
      <c r="N396" s="15"/>
    </row>
    <row r="397" spans="2:14" s="3" customFormat="1" ht="15.75" x14ac:dyDescent="0.25">
      <c r="B397" s="135"/>
      <c r="C397" s="49" t="s">
        <v>40</v>
      </c>
      <c r="D397" s="49" t="s">
        <v>25</v>
      </c>
      <c r="E397" s="44">
        <v>5201</v>
      </c>
      <c r="F397" s="20">
        <v>0.36</v>
      </c>
      <c r="G397" s="12"/>
      <c r="H397" s="12"/>
      <c r="I397" s="12"/>
      <c r="J397" s="12"/>
      <c r="K397" s="12"/>
      <c r="L397" s="12"/>
      <c r="M397" s="12">
        <v>0.36</v>
      </c>
      <c r="N397" s="15"/>
    </row>
    <row r="398" spans="2:14" s="3" customFormat="1" ht="15.75" x14ac:dyDescent="0.25">
      <c r="B398" s="135"/>
      <c r="C398" s="49" t="s">
        <v>39</v>
      </c>
      <c r="D398" s="49" t="s">
        <v>19</v>
      </c>
      <c r="E398" s="44">
        <v>5201</v>
      </c>
      <c r="F398" s="20">
        <v>0.98</v>
      </c>
      <c r="G398" s="12"/>
      <c r="H398" s="12"/>
      <c r="I398" s="12"/>
      <c r="J398" s="12"/>
      <c r="K398" s="12"/>
      <c r="L398" s="12"/>
      <c r="M398" s="12">
        <v>0.98</v>
      </c>
      <c r="N398" s="15"/>
    </row>
    <row r="399" spans="2:14" s="3" customFormat="1" ht="15.75" x14ac:dyDescent="0.25">
      <c r="B399" s="135"/>
      <c r="C399" s="49" t="s">
        <v>38</v>
      </c>
      <c r="D399" s="49" t="s">
        <v>17</v>
      </c>
      <c r="E399" s="44">
        <v>5201</v>
      </c>
      <c r="F399" s="20">
        <v>1.61</v>
      </c>
      <c r="G399" s="12"/>
      <c r="H399" s="12"/>
      <c r="I399" s="12"/>
      <c r="J399" s="12"/>
      <c r="K399" s="12"/>
      <c r="L399" s="12"/>
      <c r="M399" s="12">
        <v>1.61</v>
      </c>
      <c r="N399" s="15"/>
    </row>
    <row r="400" spans="2:14" s="3" customFormat="1" ht="15.75" x14ac:dyDescent="0.25">
      <c r="B400" s="135"/>
      <c r="C400" s="49" t="s">
        <v>37</v>
      </c>
      <c r="D400" s="49" t="s">
        <v>18</v>
      </c>
      <c r="E400" s="44">
        <v>5201</v>
      </c>
      <c r="F400" s="20">
        <v>3.87</v>
      </c>
      <c r="G400" s="12"/>
      <c r="H400" s="12"/>
      <c r="I400" s="12"/>
      <c r="J400" s="12"/>
      <c r="K400" s="12"/>
      <c r="L400" s="12"/>
      <c r="M400" s="12">
        <v>3.87</v>
      </c>
      <c r="N400" s="15"/>
    </row>
    <row r="401" spans="2:15" s="3" customFormat="1" ht="16.5" thickBot="1" x14ac:dyDescent="0.3">
      <c r="B401" s="136"/>
      <c r="C401" s="158" t="s">
        <v>70</v>
      </c>
      <c r="D401" s="158"/>
      <c r="E401" s="158"/>
      <c r="F401" s="100">
        <f>F290+F291+F292+F293+F294+F295+F296+F297+F298+F299+F300+F301+F302+F303+F304+F305+F306+F307+F314+F315+F316+F317+F318+F319+F320+F321+F322+F323+F324+F325+F326+F327+F328+F329+F330+F331+F332+F333+F334+F335+F336+F337+F338+F339+F340+F341+F342+F343+F344+F345+F346+F353+F354+F355+F356+F357+F358+F359+F360+F361+F362+F363+F364+F365+F366+F367+F368+F369+F370+F371+F372+F373+F374+F375+F376+F377+F378+F379+F380+F381+F382+F383+F384+F385+F392+F393+F394+F395+F396+F397+F398+F399+F400</f>
        <v>274.8499999999998</v>
      </c>
      <c r="G401" s="101">
        <f>G290+G291+G292+G293+G294+G295+G296+G297+G298+G299+G300+G301+G302+G303+G304+G305+G306+G307+G314+G315+G316+G317+G318+G319+G320+G321+G322+G323+G324+G325+G326+G327+G328+G329+G330+G331+G332+G333+G334+G335+G336+G337+G338+G339+G340+G341+G342+G343+G344+G345+G346+G353+G354+G355+G356+G357+G358+G359+G360+G361+G362+G363+G364+G365+G366+G367+G368+G369+G370+G371+G372+G373+G374+G375+G376+G377+G378+G379+G380+G381+G382+G383+G384+G385+G392+G393+G394+G395+G396+G397+G398+G399+G400</f>
        <v>0</v>
      </c>
      <c r="H401" s="101">
        <f>H290+H291+H292+H293+H294+H295+H296+H297+H298+H299+H300+H301+H302+H303+H304+H305+H306+H307+H314+H315+H316+H317+H318+H319+H320+H321+H322+H323+H324+H325+H326+H327+H328+H329+H330+H331+H332+H333+H334+H335+H336+H337+H338+H339+H340+H341+H342+H343+H344+H345+H346+H353+H354+H355+H356+H357+H358+H359+H360+H361+H362+H363+H364+H365+H366+H367+H368+H369+H370+H371+H372+H373+H374+H375+H376+H377+H378+H379+H380+H381+H382+H383+H384+H385+H392+H393+H394+H395+H396+H397+H398+H399+H400</f>
        <v>6.28</v>
      </c>
      <c r="I401" s="101">
        <f>I290+I291+I292+I293+I294+I295+I296+I297+I298+I299+I300+I301+I302+I303+I304+I305+I306+I307+I314+I315+I316+I317+I318+I319+I320+I321+I322+I323+I324+I325+I326+I327+I328+I329+I330+I331+I332+I333+I334+I335+I336+I337+I338+I339+I340+I341+I342+I343+I344+I345+I346+I353+I354+I355+I356+I357+I358+I359+I360+I361+I362+I363+I364+I365+I366+I367+I368+I369+I370+I371+I372+I373+I374+I375+I376+I377+I378+I379+I380+I381+I382+I383+I384+I385+I392+I393+I394+I395+I396+I397+I398+I399+I400</f>
        <v>0</v>
      </c>
      <c r="J401" s="101"/>
      <c r="K401" s="101">
        <f>K290+K291+K292+K293+K294+K295+K296+K297+K298+K299+K300+K301+K302+K303+K304+K305+K306+K307+K314+K315+K316+K317+K318+K319+K320+K321+K322+K323+K324+K325+K326+K327+K328+K329+K330+K331+K332+K333+K334+K335+K336+K337+K338+K339+K340+K341+K342+K343+K344+K345+K346+K353+K354+K355+K356+K357+K358+K359+K360+K361+K362+K363+K364+K365+K366+K367+K368+K369+K370+K371+K372+K373+K374+K375+K376+K377+K378+K379+K380+K381+K382+K383+K384+K385+K392+K393+K394+K395+K396+K397+K398+K399+K400</f>
        <v>25.450000000000003</v>
      </c>
      <c r="L401" s="101">
        <f>L290+L291+L292+L293+L294+L295+L296+L297+L298+L299+L300+L301+L302+L303+L304+L305+L306+L307+L314+L315+L316+L317+L318+L319+L320+L321+L322+L323+L324+L325+L326+L327+L328+L329+L330+L331+L332+L333+L334+L335+L336+L337+L338+L339+L340+L341+L342+L343+L344+L345+L346+L353+L354+L355+L356+L357+L358+L359+L360+L361+L362+L363+L364+L365+L366+L367+L368+L369+L370+L371+L372+L373+L374+L375+L376+L377+L378+L379+L380+L381+L382+L383+L384+L385+L392+L393+L394+L395+L396+L397+L398+L399+L400</f>
        <v>145.19999999999999</v>
      </c>
      <c r="M401" s="101">
        <f>M290+M291+M292+M293+M294+M295+M296+M297+M298+M299+M300+M301+M302+M303+M304+M305+M306+M307+M314+M315+M316+M317+M318+M319+M320+M321+M322+M323+M324+M325+M326+M327+M328+M329+M330+M331+M332+M333+M334+M335+M336+M337+M338+M339+M340+M341+M342+M343+M344+M345+M346+M353+M354+M355+M356+M357+M358+M359+M360+M361+M362+M363+M364+M365+M366+M367+M368+M369+M370+M371+M372+M373+M374+M375+M376+M377+M378+M379+M380+M381+M382+M383+M384+M385+M392+M393+M394+M395+M396+M397+M398+M399+M400</f>
        <v>39.279999999999994</v>
      </c>
      <c r="N401" s="102">
        <f>N290+N291+N292+N293+N294+N295+N296+N297+N298+N299+N300+N301+N302+N303+N304+N305+N306+N307+N314+N315+N316+N317+N318+N319+N320+N321+N322+N323+N324+N325+N326+N327+N328+N329+N330+N331+N332+N333+N334+N335+N336+N337+N338+N339+N340+N341+N342+N343+N344+N345+N346+N353+N354+N355+N356+N357+N358+N359+N360+N361+N362+N363+N364+N365+N366+N367+N368+N369+N370+N371+N372+N373+N374+N375+N376+N377+N378+N379+N380+N381+N382+N383+N384+N385+N392+N393+N394+N395+N396+N397+N398+N399+N400</f>
        <v>58.640000000000008</v>
      </c>
      <c r="O401" s="11">
        <f>H401+K401+L401+M401+N401</f>
        <v>274.85000000000002</v>
      </c>
    </row>
    <row r="402" spans="2:15" s="3" customFormat="1" ht="16.5" customHeight="1" x14ac:dyDescent="0.25">
      <c r="B402" s="131" t="s">
        <v>71</v>
      </c>
      <c r="C402" s="79">
        <v>93</v>
      </c>
      <c r="D402" s="40" t="s">
        <v>19</v>
      </c>
      <c r="E402" s="79">
        <v>6601</v>
      </c>
      <c r="F402" s="23">
        <v>0.18</v>
      </c>
      <c r="G402" s="24"/>
      <c r="H402" s="24"/>
      <c r="I402" s="24"/>
      <c r="J402" s="24"/>
      <c r="K402" s="24"/>
      <c r="L402" s="24"/>
      <c r="M402" s="24"/>
      <c r="N402" s="25">
        <v>0.18</v>
      </c>
    </row>
    <row r="403" spans="2:15" s="3" customFormat="1" ht="16.5" customHeight="1" x14ac:dyDescent="0.25">
      <c r="B403" s="129"/>
      <c r="C403" s="44">
        <v>94</v>
      </c>
      <c r="D403" s="49" t="s">
        <v>20</v>
      </c>
      <c r="E403" s="44">
        <v>6601</v>
      </c>
      <c r="F403" s="20">
        <v>1.18</v>
      </c>
      <c r="G403" s="12"/>
      <c r="H403" s="12"/>
      <c r="I403" s="12"/>
      <c r="J403" s="12"/>
      <c r="K403" s="12"/>
      <c r="L403" s="12"/>
      <c r="M403" s="12"/>
      <c r="N403" s="15">
        <v>1.18</v>
      </c>
    </row>
    <row r="404" spans="2:15" s="3" customFormat="1" ht="16.5" customHeight="1" x14ac:dyDescent="0.25">
      <c r="B404" s="129"/>
      <c r="C404" s="44">
        <v>94</v>
      </c>
      <c r="D404" s="49" t="s">
        <v>25</v>
      </c>
      <c r="E404" s="44">
        <v>6601</v>
      </c>
      <c r="F404" s="20">
        <v>0.03</v>
      </c>
      <c r="G404" s="12"/>
      <c r="H404" s="12"/>
      <c r="I404" s="12"/>
      <c r="J404" s="12"/>
      <c r="K404" s="12"/>
      <c r="L404" s="12"/>
      <c r="M404" s="12"/>
      <c r="N404" s="15">
        <v>0.03</v>
      </c>
    </row>
    <row r="405" spans="2:15" s="3" customFormat="1" ht="16.5" customHeight="1" x14ac:dyDescent="0.25">
      <c r="B405" s="129"/>
      <c r="C405" s="44">
        <v>94</v>
      </c>
      <c r="D405" s="49" t="s">
        <v>28</v>
      </c>
      <c r="E405" s="44">
        <v>6601</v>
      </c>
      <c r="F405" s="20">
        <v>0.05</v>
      </c>
      <c r="G405" s="12"/>
      <c r="H405" s="12"/>
      <c r="I405" s="12"/>
      <c r="J405" s="12"/>
      <c r="K405" s="12"/>
      <c r="L405" s="12"/>
      <c r="M405" s="12"/>
      <c r="N405" s="15">
        <v>0.05</v>
      </c>
    </row>
    <row r="406" spans="2:15" s="3" customFormat="1" ht="16.5" customHeight="1" x14ac:dyDescent="0.25">
      <c r="B406" s="129"/>
      <c r="C406" s="44">
        <v>94</v>
      </c>
      <c r="D406" s="49" t="s">
        <v>26</v>
      </c>
      <c r="E406" s="44">
        <v>6601</v>
      </c>
      <c r="F406" s="20">
        <v>0.04</v>
      </c>
      <c r="G406" s="12"/>
      <c r="H406" s="12"/>
      <c r="I406" s="12"/>
      <c r="J406" s="12"/>
      <c r="K406" s="12"/>
      <c r="L406" s="12"/>
      <c r="M406" s="12"/>
      <c r="N406" s="15">
        <v>0.04</v>
      </c>
    </row>
    <row r="407" spans="2:15" s="3" customFormat="1" ht="16.5" customHeight="1" x14ac:dyDescent="0.25">
      <c r="B407" s="129"/>
      <c r="C407" s="44">
        <v>94</v>
      </c>
      <c r="D407" s="49" t="s">
        <v>27</v>
      </c>
      <c r="E407" s="44">
        <v>6601</v>
      </c>
      <c r="F407" s="20">
        <v>0.43</v>
      </c>
      <c r="G407" s="12"/>
      <c r="H407" s="12"/>
      <c r="I407" s="12"/>
      <c r="J407" s="12"/>
      <c r="K407" s="12"/>
      <c r="L407" s="12"/>
      <c r="M407" s="12"/>
      <c r="N407" s="15">
        <v>0.43</v>
      </c>
    </row>
    <row r="408" spans="2:15" s="3" customFormat="1" ht="16.5" customHeight="1" x14ac:dyDescent="0.25">
      <c r="B408" s="129"/>
      <c r="C408" s="44">
        <v>94</v>
      </c>
      <c r="D408" s="49" t="s">
        <v>63</v>
      </c>
      <c r="E408" s="44">
        <v>6601</v>
      </c>
      <c r="F408" s="20">
        <v>0.11</v>
      </c>
      <c r="G408" s="12"/>
      <c r="H408" s="12"/>
      <c r="I408" s="12"/>
      <c r="J408" s="12"/>
      <c r="K408" s="12"/>
      <c r="L408" s="12"/>
      <c r="M408" s="12"/>
      <c r="N408" s="15">
        <v>0.11</v>
      </c>
    </row>
    <row r="409" spans="2:15" s="3" customFormat="1" ht="16.5" customHeight="1" x14ac:dyDescent="0.25">
      <c r="B409" s="129"/>
      <c r="C409" s="44">
        <v>94</v>
      </c>
      <c r="D409" s="49" t="s">
        <v>36</v>
      </c>
      <c r="E409" s="44">
        <v>6601</v>
      </c>
      <c r="F409" s="20">
        <v>0.04</v>
      </c>
      <c r="G409" s="12"/>
      <c r="H409" s="12"/>
      <c r="I409" s="12"/>
      <c r="J409" s="12"/>
      <c r="K409" s="12"/>
      <c r="L409" s="12"/>
      <c r="M409" s="12"/>
      <c r="N409" s="15">
        <v>0.04</v>
      </c>
    </row>
    <row r="410" spans="2:15" s="3" customFormat="1" ht="16.5" customHeight="1" x14ac:dyDescent="0.25">
      <c r="B410" s="129"/>
      <c r="C410" s="44">
        <v>95</v>
      </c>
      <c r="D410" s="49" t="s">
        <v>20</v>
      </c>
      <c r="E410" s="44">
        <v>6601</v>
      </c>
      <c r="F410" s="20">
        <v>7.0000000000000007E-2</v>
      </c>
      <c r="G410" s="12"/>
      <c r="H410" s="12"/>
      <c r="I410" s="12"/>
      <c r="J410" s="12"/>
      <c r="K410" s="12"/>
      <c r="L410" s="12"/>
      <c r="M410" s="12"/>
      <c r="N410" s="15">
        <v>7.0000000000000007E-2</v>
      </c>
    </row>
    <row r="411" spans="2:15" s="3" customFormat="1" ht="16.5" customHeight="1" x14ac:dyDescent="0.25">
      <c r="B411" s="129"/>
      <c r="C411" s="44">
        <v>95</v>
      </c>
      <c r="D411" s="49" t="s">
        <v>25</v>
      </c>
      <c r="E411" s="44">
        <v>6601</v>
      </c>
      <c r="F411" s="20">
        <v>7.88</v>
      </c>
      <c r="G411" s="12"/>
      <c r="H411" s="12"/>
      <c r="I411" s="12"/>
      <c r="J411" s="12"/>
      <c r="K411" s="12"/>
      <c r="L411" s="12"/>
      <c r="M411" s="12"/>
      <c r="N411" s="15">
        <v>7.88</v>
      </c>
    </row>
    <row r="412" spans="2:15" s="3" customFormat="1" ht="16.5" customHeight="1" x14ac:dyDescent="0.25">
      <c r="B412" s="129"/>
      <c r="C412" s="44">
        <v>99</v>
      </c>
      <c r="D412" s="49" t="s">
        <v>25</v>
      </c>
      <c r="E412" s="44">
        <v>5201</v>
      </c>
      <c r="F412" s="20">
        <v>0.26</v>
      </c>
      <c r="G412" s="12"/>
      <c r="H412" s="12"/>
      <c r="I412" s="12"/>
      <c r="J412" s="12"/>
      <c r="K412" s="12"/>
      <c r="L412" s="12"/>
      <c r="M412" s="12">
        <v>0.26</v>
      </c>
      <c r="N412" s="15"/>
    </row>
    <row r="413" spans="2:15" s="10" customFormat="1" ht="16.5" customHeight="1" x14ac:dyDescent="0.25">
      <c r="B413" s="129"/>
      <c r="C413" s="44">
        <v>101</v>
      </c>
      <c r="D413" s="49" t="s">
        <v>15</v>
      </c>
      <c r="E413" s="44">
        <v>4129</v>
      </c>
      <c r="F413" s="20">
        <v>3.14</v>
      </c>
      <c r="G413" s="12"/>
      <c r="H413" s="12"/>
      <c r="I413" s="12"/>
      <c r="J413" s="12"/>
      <c r="K413" s="12"/>
      <c r="L413" s="12">
        <v>3.14</v>
      </c>
      <c r="M413" s="12"/>
      <c r="N413" s="15"/>
    </row>
    <row r="414" spans="2:15" s="3" customFormat="1" ht="16.5" customHeight="1" x14ac:dyDescent="0.25">
      <c r="B414" s="129"/>
      <c r="C414" s="44">
        <v>111</v>
      </c>
      <c r="D414" s="49" t="s">
        <v>17</v>
      </c>
      <c r="E414" s="44">
        <v>5201</v>
      </c>
      <c r="F414" s="20">
        <v>0.75</v>
      </c>
      <c r="G414" s="12"/>
      <c r="H414" s="12"/>
      <c r="I414" s="12"/>
      <c r="J414" s="12"/>
      <c r="K414" s="12"/>
      <c r="L414" s="12"/>
      <c r="M414" s="12">
        <v>0.75</v>
      </c>
      <c r="N414" s="15"/>
    </row>
    <row r="415" spans="2:15" s="3" customFormat="1" ht="16.5" customHeight="1" x14ac:dyDescent="0.25">
      <c r="B415" s="129"/>
      <c r="C415" s="44">
        <v>112</v>
      </c>
      <c r="D415" s="49" t="s">
        <v>19</v>
      </c>
      <c r="E415" s="44">
        <v>5201</v>
      </c>
      <c r="F415" s="20">
        <v>0.63</v>
      </c>
      <c r="G415" s="12"/>
      <c r="H415" s="12"/>
      <c r="I415" s="12"/>
      <c r="J415" s="12"/>
      <c r="K415" s="12"/>
      <c r="L415" s="12"/>
      <c r="M415" s="12">
        <v>0.63</v>
      </c>
      <c r="N415" s="15"/>
    </row>
    <row r="416" spans="2:15" s="3" customFormat="1" ht="16.5" customHeight="1" x14ac:dyDescent="0.25">
      <c r="B416" s="129"/>
      <c r="C416" s="44">
        <v>117</v>
      </c>
      <c r="D416" s="49" t="s">
        <v>17</v>
      </c>
      <c r="E416" s="44">
        <v>5201</v>
      </c>
      <c r="F416" s="20">
        <v>0.75</v>
      </c>
      <c r="G416" s="12"/>
      <c r="H416" s="12"/>
      <c r="I416" s="12"/>
      <c r="J416" s="12"/>
      <c r="K416" s="12"/>
      <c r="L416" s="12"/>
      <c r="M416" s="12">
        <v>0.75</v>
      </c>
      <c r="N416" s="15"/>
    </row>
    <row r="417" spans="2:14" s="10" customFormat="1" ht="16.5" customHeight="1" x14ac:dyDescent="0.25">
      <c r="B417" s="129"/>
      <c r="C417" s="44">
        <v>118</v>
      </c>
      <c r="D417" s="49" t="s">
        <v>15</v>
      </c>
      <c r="E417" s="44">
        <v>1101</v>
      </c>
      <c r="F417" s="20">
        <v>3.14</v>
      </c>
      <c r="G417" s="12"/>
      <c r="H417" s="12">
        <v>3.14</v>
      </c>
      <c r="I417" s="12"/>
      <c r="J417" s="12"/>
      <c r="K417" s="12"/>
      <c r="L417" s="12"/>
      <c r="M417" s="12"/>
      <c r="N417" s="15"/>
    </row>
    <row r="418" spans="2:14" s="10" customFormat="1" ht="16.5" customHeight="1" x14ac:dyDescent="0.25">
      <c r="B418" s="129"/>
      <c r="C418" s="44">
        <v>123</v>
      </c>
      <c r="D418" s="49" t="s">
        <v>14</v>
      </c>
      <c r="E418" s="44">
        <v>1101</v>
      </c>
      <c r="F418" s="20">
        <v>3.14</v>
      </c>
      <c r="G418" s="12"/>
      <c r="H418" s="12">
        <v>3.14</v>
      </c>
      <c r="I418" s="12"/>
      <c r="J418" s="12"/>
      <c r="K418" s="12"/>
      <c r="L418" s="12"/>
      <c r="M418" s="12"/>
      <c r="N418" s="15"/>
    </row>
    <row r="419" spans="2:14" s="10" customFormat="1" ht="16.5" customHeight="1" x14ac:dyDescent="0.25">
      <c r="B419" s="129"/>
      <c r="C419" s="44">
        <v>124</v>
      </c>
      <c r="D419" s="49" t="s">
        <v>16</v>
      </c>
      <c r="E419" s="44">
        <v>4129</v>
      </c>
      <c r="F419" s="20">
        <v>3.14</v>
      </c>
      <c r="G419" s="12"/>
      <c r="H419" s="12"/>
      <c r="I419" s="12"/>
      <c r="J419" s="12"/>
      <c r="K419" s="12"/>
      <c r="L419" s="12">
        <v>3.14</v>
      </c>
      <c r="M419" s="12"/>
      <c r="N419" s="15"/>
    </row>
    <row r="420" spans="2:14" s="10" customFormat="1" ht="16.5" customHeight="1" x14ac:dyDescent="0.25">
      <c r="B420" s="129"/>
      <c r="C420" s="44">
        <v>125</v>
      </c>
      <c r="D420" s="49" t="s">
        <v>15</v>
      </c>
      <c r="E420" s="44">
        <v>3111</v>
      </c>
      <c r="F420" s="20">
        <v>3.14</v>
      </c>
      <c r="G420" s="12"/>
      <c r="H420" s="12"/>
      <c r="I420" s="12"/>
      <c r="J420" s="12"/>
      <c r="K420" s="12">
        <v>3.14</v>
      </c>
      <c r="L420" s="12"/>
      <c r="M420" s="12"/>
      <c r="N420" s="15"/>
    </row>
    <row r="421" spans="2:14" s="10" customFormat="1" ht="16.5" customHeight="1" x14ac:dyDescent="0.25">
      <c r="B421" s="129"/>
      <c r="C421" s="44">
        <v>126</v>
      </c>
      <c r="D421" s="49" t="s">
        <v>14</v>
      </c>
      <c r="E421" s="44">
        <v>3111</v>
      </c>
      <c r="F421" s="20">
        <v>3.14</v>
      </c>
      <c r="G421" s="12"/>
      <c r="H421" s="12"/>
      <c r="I421" s="12"/>
      <c r="J421" s="12"/>
      <c r="K421" s="12">
        <v>3.14</v>
      </c>
      <c r="L421" s="12"/>
      <c r="M421" s="12"/>
      <c r="N421" s="15"/>
    </row>
    <row r="422" spans="2:14" s="3" customFormat="1" ht="16.5" customHeight="1" x14ac:dyDescent="0.25">
      <c r="B422" s="129"/>
      <c r="C422" s="44">
        <v>127</v>
      </c>
      <c r="D422" s="49" t="s">
        <v>17</v>
      </c>
      <c r="E422" s="44">
        <v>5201</v>
      </c>
      <c r="F422" s="20">
        <v>0.43</v>
      </c>
      <c r="G422" s="12"/>
      <c r="H422" s="12"/>
      <c r="I422" s="12"/>
      <c r="J422" s="12"/>
      <c r="K422" s="12"/>
      <c r="L422" s="12"/>
      <c r="M422" s="12">
        <v>0.43</v>
      </c>
      <c r="N422" s="15"/>
    </row>
    <row r="423" spans="2:14" s="3" customFormat="1" ht="16.5" customHeight="1" x14ac:dyDescent="0.25">
      <c r="B423" s="129"/>
      <c r="C423" s="44">
        <v>128</v>
      </c>
      <c r="D423" s="49" t="s">
        <v>26</v>
      </c>
      <c r="E423" s="44">
        <v>5201</v>
      </c>
      <c r="F423" s="20">
        <v>7.0000000000000007E-2</v>
      </c>
      <c r="G423" s="12"/>
      <c r="H423" s="12"/>
      <c r="I423" s="12"/>
      <c r="J423" s="12"/>
      <c r="K423" s="12"/>
      <c r="L423" s="12"/>
      <c r="M423" s="12">
        <v>7.0000000000000007E-2</v>
      </c>
      <c r="N423" s="15"/>
    </row>
    <row r="424" spans="2:14" s="3" customFormat="1" ht="16.5" customHeight="1" thickBot="1" x14ac:dyDescent="0.3">
      <c r="B424" s="130"/>
      <c r="C424" s="47" t="s">
        <v>72</v>
      </c>
      <c r="D424" s="21" t="s">
        <v>14</v>
      </c>
      <c r="E424" s="47">
        <v>4129</v>
      </c>
      <c r="F424" s="22">
        <v>40.83</v>
      </c>
      <c r="G424" s="16"/>
      <c r="H424" s="16"/>
      <c r="I424" s="16"/>
      <c r="J424" s="16"/>
      <c r="K424" s="16"/>
      <c r="L424" s="16">
        <v>40.83</v>
      </c>
      <c r="M424" s="16"/>
      <c r="N424" s="17"/>
    </row>
    <row r="425" spans="2:14" s="5" customFormat="1" ht="22.5" customHeight="1" x14ac:dyDescent="0.25">
      <c r="B425" s="120" t="s">
        <v>2</v>
      </c>
      <c r="C425" s="107" t="s">
        <v>0</v>
      </c>
      <c r="D425" s="107" t="s">
        <v>1</v>
      </c>
      <c r="E425" s="107" t="s">
        <v>3</v>
      </c>
      <c r="F425" s="107" t="s">
        <v>4</v>
      </c>
      <c r="G425" s="107" t="s">
        <v>6</v>
      </c>
      <c r="H425" s="107" t="s">
        <v>80</v>
      </c>
      <c r="I425" s="107" t="s">
        <v>81</v>
      </c>
      <c r="J425" s="107" t="s">
        <v>102</v>
      </c>
      <c r="K425" s="107" t="s">
        <v>7</v>
      </c>
      <c r="L425" s="107" t="s">
        <v>8</v>
      </c>
      <c r="M425" s="107" t="s">
        <v>9</v>
      </c>
      <c r="N425" s="109" t="s">
        <v>21</v>
      </c>
    </row>
    <row r="426" spans="2:14" s="5" customFormat="1" ht="14.25" customHeight="1" x14ac:dyDescent="0.25">
      <c r="B426" s="121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10"/>
    </row>
    <row r="427" spans="2:14" s="5" customFormat="1" ht="14.25" customHeight="1" x14ac:dyDescent="0.25">
      <c r="B427" s="121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10"/>
    </row>
    <row r="428" spans="2:14" s="5" customFormat="1" ht="14.25" customHeight="1" x14ac:dyDescent="0.25">
      <c r="B428" s="121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10"/>
    </row>
    <row r="429" spans="2:14" s="5" customFormat="1" ht="14.25" customHeight="1" x14ac:dyDescent="0.25">
      <c r="B429" s="122"/>
      <c r="C429" s="123"/>
      <c r="D429" s="123"/>
      <c r="E429" s="123"/>
      <c r="F429" s="41" t="s">
        <v>5</v>
      </c>
      <c r="G429" s="41" t="s">
        <v>5</v>
      </c>
      <c r="H429" s="41" t="s">
        <v>5</v>
      </c>
      <c r="I429" s="41" t="s">
        <v>5</v>
      </c>
      <c r="J429" s="41" t="s">
        <v>5</v>
      </c>
      <c r="K429" s="41" t="s">
        <v>5</v>
      </c>
      <c r="L429" s="41" t="s">
        <v>5</v>
      </c>
      <c r="M429" s="41" t="s">
        <v>5</v>
      </c>
      <c r="N429" s="4" t="s">
        <v>5</v>
      </c>
    </row>
    <row r="430" spans="2:14" ht="13.5" customHeight="1" thickBot="1" x14ac:dyDescent="0.3">
      <c r="B430" s="7">
        <v>1</v>
      </c>
      <c r="C430" s="9">
        <v>2</v>
      </c>
      <c r="D430" s="9">
        <v>3</v>
      </c>
      <c r="E430" s="9">
        <v>4</v>
      </c>
      <c r="F430" s="9">
        <v>5</v>
      </c>
      <c r="G430" s="9">
        <v>6</v>
      </c>
      <c r="H430" s="9">
        <v>7</v>
      </c>
      <c r="I430" s="9"/>
      <c r="J430" s="9"/>
      <c r="K430" s="9">
        <v>9</v>
      </c>
      <c r="L430" s="9">
        <v>10</v>
      </c>
      <c r="M430" s="9">
        <v>11</v>
      </c>
      <c r="N430" s="6">
        <v>14</v>
      </c>
    </row>
    <row r="431" spans="2:14" s="3" customFormat="1" ht="18.75" customHeight="1" x14ac:dyDescent="0.25">
      <c r="B431" s="128" t="s">
        <v>71</v>
      </c>
      <c r="C431" s="133" t="s">
        <v>72</v>
      </c>
      <c r="D431" s="18" t="s">
        <v>15</v>
      </c>
      <c r="E431" s="45">
        <v>4129</v>
      </c>
      <c r="F431" s="19">
        <v>4.72</v>
      </c>
      <c r="G431" s="13"/>
      <c r="H431" s="13"/>
      <c r="I431" s="13"/>
      <c r="J431" s="13"/>
      <c r="K431" s="13"/>
      <c r="L431" s="13">
        <v>4.72</v>
      </c>
      <c r="M431" s="13"/>
      <c r="N431" s="14"/>
    </row>
    <row r="432" spans="2:14" s="3" customFormat="1" ht="15.75" x14ac:dyDescent="0.25">
      <c r="B432" s="129"/>
      <c r="C432" s="117"/>
      <c r="D432" s="49" t="s">
        <v>16</v>
      </c>
      <c r="E432" s="44">
        <v>5201</v>
      </c>
      <c r="F432" s="20">
        <v>2.58</v>
      </c>
      <c r="G432" s="12"/>
      <c r="H432" s="12"/>
      <c r="I432" s="12"/>
      <c r="J432" s="12"/>
      <c r="K432" s="12"/>
      <c r="L432" s="12"/>
      <c r="M432" s="12">
        <v>2.58</v>
      </c>
      <c r="N432" s="15"/>
    </row>
    <row r="433" spans="2:14" s="3" customFormat="1" ht="15.75" x14ac:dyDescent="0.25">
      <c r="B433" s="129"/>
      <c r="C433" s="117"/>
      <c r="D433" s="49" t="s">
        <v>17</v>
      </c>
      <c r="E433" s="44">
        <v>5201</v>
      </c>
      <c r="F433" s="20">
        <v>0.66</v>
      </c>
      <c r="G433" s="12"/>
      <c r="H433" s="12"/>
      <c r="I433" s="12"/>
      <c r="J433" s="12"/>
      <c r="K433" s="12"/>
      <c r="L433" s="12"/>
      <c r="M433" s="12">
        <v>0.66</v>
      </c>
      <c r="N433" s="15"/>
    </row>
    <row r="434" spans="2:14" s="3" customFormat="1" ht="15.75" x14ac:dyDescent="0.25">
      <c r="B434" s="129"/>
      <c r="C434" s="44">
        <v>129</v>
      </c>
      <c r="D434" s="49" t="s">
        <v>27</v>
      </c>
      <c r="E434" s="44">
        <v>5201</v>
      </c>
      <c r="F434" s="20">
        <v>0.4</v>
      </c>
      <c r="G434" s="12"/>
      <c r="H434" s="12"/>
      <c r="I434" s="12"/>
      <c r="J434" s="12"/>
      <c r="K434" s="12"/>
      <c r="L434" s="12"/>
      <c r="M434" s="12">
        <v>0.4</v>
      </c>
      <c r="N434" s="15"/>
    </row>
    <row r="435" spans="2:14" s="10" customFormat="1" ht="15.75" x14ac:dyDescent="0.25">
      <c r="B435" s="129"/>
      <c r="C435" s="44">
        <v>129</v>
      </c>
      <c r="D435" s="49" t="s">
        <v>63</v>
      </c>
      <c r="E435" s="44">
        <v>3201</v>
      </c>
      <c r="F435" s="20">
        <v>3.14</v>
      </c>
      <c r="G435" s="12"/>
      <c r="H435" s="12"/>
      <c r="I435" s="12"/>
      <c r="J435" s="12"/>
      <c r="K435" s="12">
        <v>3.14</v>
      </c>
      <c r="L435" s="12"/>
      <c r="M435" s="12"/>
      <c r="N435" s="15"/>
    </row>
    <row r="436" spans="2:14" s="10" customFormat="1" ht="15.75" customHeight="1" x14ac:dyDescent="0.25">
      <c r="B436" s="129"/>
      <c r="C436" s="44">
        <v>129</v>
      </c>
      <c r="D436" s="49" t="s">
        <v>36</v>
      </c>
      <c r="E436" s="44">
        <v>3201</v>
      </c>
      <c r="F436" s="20">
        <v>3.14</v>
      </c>
      <c r="G436" s="12"/>
      <c r="H436" s="12"/>
      <c r="I436" s="12"/>
      <c r="J436" s="12"/>
      <c r="K436" s="12">
        <v>3.14</v>
      </c>
      <c r="L436" s="12"/>
      <c r="M436" s="12"/>
      <c r="N436" s="15"/>
    </row>
    <row r="437" spans="2:14" s="10" customFormat="1" ht="15.75" x14ac:dyDescent="0.25">
      <c r="B437" s="129"/>
      <c r="C437" s="44">
        <v>130</v>
      </c>
      <c r="D437" s="49" t="s">
        <v>14</v>
      </c>
      <c r="E437" s="44">
        <v>3111</v>
      </c>
      <c r="F437" s="20">
        <v>3.14</v>
      </c>
      <c r="G437" s="12"/>
      <c r="H437" s="12"/>
      <c r="I437" s="12"/>
      <c r="J437" s="12"/>
      <c r="K437" s="12">
        <v>3.14</v>
      </c>
      <c r="L437" s="12"/>
      <c r="M437" s="12"/>
      <c r="N437" s="15"/>
    </row>
    <row r="438" spans="2:14" s="3" customFormat="1" ht="15.75" x14ac:dyDescent="0.25">
      <c r="B438" s="129"/>
      <c r="C438" s="44">
        <v>130</v>
      </c>
      <c r="D438" s="49" t="s">
        <v>36</v>
      </c>
      <c r="E438" s="44">
        <v>5201</v>
      </c>
      <c r="F438" s="20">
        <v>0.66</v>
      </c>
      <c r="G438" s="12"/>
      <c r="H438" s="12"/>
      <c r="I438" s="12"/>
      <c r="J438" s="12"/>
      <c r="K438" s="12"/>
      <c r="L438" s="12"/>
      <c r="M438" s="12">
        <v>0.66</v>
      </c>
      <c r="N438" s="15"/>
    </row>
    <row r="439" spans="2:14" s="3" customFormat="1" ht="15.75" x14ac:dyDescent="0.25">
      <c r="B439" s="129"/>
      <c r="C439" s="44">
        <v>131</v>
      </c>
      <c r="D439" s="49" t="s">
        <v>15</v>
      </c>
      <c r="E439" s="44">
        <v>3111</v>
      </c>
      <c r="F439" s="20">
        <v>41.82</v>
      </c>
      <c r="G439" s="12"/>
      <c r="H439" s="12"/>
      <c r="I439" s="12"/>
      <c r="J439" s="12"/>
      <c r="K439" s="12">
        <v>41.82</v>
      </c>
      <c r="L439" s="12"/>
      <c r="M439" s="12"/>
      <c r="N439" s="15"/>
    </row>
    <row r="440" spans="2:14" s="3" customFormat="1" ht="15.75" x14ac:dyDescent="0.25">
      <c r="B440" s="129"/>
      <c r="C440" s="44">
        <v>131</v>
      </c>
      <c r="D440" s="49" t="s">
        <v>16</v>
      </c>
      <c r="E440" s="44">
        <v>4129</v>
      </c>
      <c r="F440" s="20">
        <v>10.99</v>
      </c>
      <c r="G440" s="12"/>
      <c r="H440" s="12"/>
      <c r="I440" s="12"/>
      <c r="J440" s="12"/>
      <c r="K440" s="12"/>
      <c r="L440" s="12">
        <v>10.99</v>
      </c>
      <c r="M440" s="12"/>
      <c r="N440" s="15"/>
    </row>
    <row r="441" spans="2:14" s="3" customFormat="1" ht="16.5" customHeight="1" x14ac:dyDescent="0.25">
      <c r="B441" s="129"/>
      <c r="C441" s="117">
        <v>133</v>
      </c>
      <c r="D441" s="49" t="s">
        <v>14</v>
      </c>
      <c r="E441" s="44">
        <v>1101</v>
      </c>
      <c r="F441" s="20">
        <v>38.909999999999997</v>
      </c>
      <c r="G441" s="12"/>
      <c r="H441" s="12">
        <v>38.909999999999997</v>
      </c>
      <c r="I441" s="12"/>
      <c r="J441" s="12"/>
      <c r="K441" s="12"/>
      <c r="L441" s="12"/>
      <c r="M441" s="12"/>
      <c r="N441" s="15"/>
    </row>
    <row r="442" spans="2:14" s="3" customFormat="1" ht="16.5" customHeight="1" x14ac:dyDescent="0.25">
      <c r="B442" s="129"/>
      <c r="C442" s="117"/>
      <c r="D442" s="49" t="s">
        <v>15</v>
      </c>
      <c r="E442" s="44">
        <v>3111</v>
      </c>
      <c r="F442" s="20">
        <v>1.1299999999999999</v>
      </c>
      <c r="G442" s="12"/>
      <c r="H442" s="12"/>
      <c r="I442" s="12"/>
      <c r="J442" s="12"/>
      <c r="K442" s="12">
        <v>1.1299999999999999</v>
      </c>
      <c r="L442" s="12"/>
      <c r="M442" s="12"/>
      <c r="N442" s="15"/>
    </row>
    <row r="443" spans="2:14" s="3" customFormat="1" ht="16.5" customHeight="1" x14ac:dyDescent="0.25">
      <c r="B443" s="129"/>
      <c r="C443" s="117"/>
      <c r="D443" s="49" t="s">
        <v>16</v>
      </c>
      <c r="E443" s="44">
        <v>3111</v>
      </c>
      <c r="F443" s="20">
        <v>1.35</v>
      </c>
      <c r="G443" s="12"/>
      <c r="H443" s="12"/>
      <c r="I443" s="12"/>
      <c r="J443" s="12"/>
      <c r="K443" s="12">
        <v>1.35</v>
      </c>
      <c r="L443" s="12"/>
      <c r="M443" s="12"/>
      <c r="N443" s="15"/>
    </row>
    <row r="444" spans="2:14" s="3" customFormat="1" ht="16.5" customHeight="1" x14ac:dyDescent="0.25">
      <c r="B444" s="129"/>
      <c r="C444" s="117">
        <v>134</v>
      </c>
      <c r="D444" s="49" t="s">
        <v>14</v>
      </c>
      <c r="E444" s="44">
        <v>1101</v>
      </c>
      <c r="F444" s="20">
        <v>39.67</v>
      </c>
      <c r="G444" s="12"/>
      <c r="H444" s="12">
        <v>39.67</v>
      </c>
      <c r="I444" s="12"/>
      <c r="J444" s="12"/>
      <c r="K444" s="12"/>
      <c r="L444" s="12"/>
      <c r="M444" s="12"/>
      <c r="N444" s="15"/>
    </row>
    <row r="445" spans="2:14" s="3" customFormat="1" ht="16.5" customHeight="1" x14ac:dyDescent="0.25">
      <c r="B445" s="129"/>
      <c r="C445" s="117"/>
      <c r="D445" s="49" t="s">
        <v>15</v>
      </c>
      <c r="E445" s="44">
        <v>3111</v>
      </c>
      <c r="F445" s="20">
        <v>1.28</v>
      </c>
      <c r="G445" s="12"/>
      <c r="H445" s="12"/>
      <c r="I445" s="12"/>
      <c r="J445" s="12"/>
      <c r="K445" s="12">
        <v>1.28</v>
      </c>
      <c r="L445" s="12"/>
      <c r="M445" s="12"/>
      <c r="N445" s="15"/>
    </row>
    <row r="446" spans="2:14" s="3" customFormat="1" ht="16.5" customHeight="1" x14ac:dyDescent="0.25">
      <c r="B446" s="129"/>
      <c r="C446" s="117"/>
      <c r="D446" s="49" t="s">
        <v>16</v>
      </c>
      <c r="E446" s="44">
        <v>3111</v>
      </c>
      <c r="F446" s="20">
        <v>0.6</v>
      </c>
      <c r="G446" s="12"/>
      <c r="H446" s="12"/>
      <c r="I446" s="12"/>
      <c r="J446" s="12"/>
      <c r="K446" s="12">
        <v>0.6</v>
      </c>
      <c r="L446" s="12"/>
      <c r="M446" s="12"/>
      <c r="N446" s="15"/>
    </row>
    <row r="447" spans="2:14" s="3" customFormat="1" ht="16.5" customHeight="1" x14ac:dyDescent="0.25">
      <c r="B447" s="129"/>
      <c r="C447" s="117"/>
      <c r="D447" s="49" t="s">
        <v>17</v>
      </c>
      <c r="E447" s="44">
        <v>3111</v>
      </c>
      <c r="F447" s="20">
        <v>0.53</v>
      </c>
      <c r="G447" s="12"/>
      <c r="H447" s="12"/>
      <c r="I447" s="12"/>
      <c r="J447" s="12"/>
      <c r="K447" s="12">
        <v>0.53</v>
      </c>
      <c r="L447" s="12"/>
      <c r="M447" s="12"/>
      <c r="N447" s="15"/>
    </row>
    <row r="448" spans="2:14" s="3" customFormat="1" ht="16.5" customHeight="1" x14ac:dyDescent="0.25">
      <c r="B448" s="129"/>
      <c r="C448" s="117"/>
      <c r="D448" s="49" t="s">
        <v>18</v>
      </c>
      <c r="E448" s="44">
        <v>3201</v>
      </c>
      <c r="F448" s="20">
        <v>3.75</v>
      </c>
      <c r="G448" s="12"/>
      <c r="H448" s="12"/>
      <c r="I448" s="12"/>
      <c r="J448" s="12"/>
      <c r="K448" s="12">
        <v>3.75</v>
      </c>
      <c r="L448" s="12"/>
      <c r="M448" s="12"/>
      <c r="N448" s="15"/>
    </row>
    <row r="449" spans="1:15" s="3" customFormat="1" ht="16.5" customHeight="1" x14ac:dyDescent="0.25">
      <c r="B449" s="129"/>
      <c r="C449" s="117"/>
      <c r="D449" s="49" t="s">
        <v>19</v>
      </c>
      <c r="E449" s="44">
        <v>3301</v>
      </c>
      <c r="F449" s="20">
        <v>0.79</v>
      </c>
      <c r="G449" s="12"/>
      <c r="H449" s="12"/>
      <c r="I449" s="12"/>
      <c r="J449" s="12"/>
      <c r="K449" s="12">
        <v>0.79</v>
      </c>
      <c r="L449" s="12"/>
      <c r="M449" s="12"/>
      <c r="N449" s="15"/>
    </row>
    <row r="450" spans="1:15" s="3" customFormat="1" ht="16.5" customHeight="1" x14ac:dyDescent="0.25">
      <c r="B450" s="129"/>
      <c r="C450" s="117"/>
      <c r="D450" s="49" t="s">
        <v>20</v>
      </c>
      <c r="E450" s="44">
        <v>4329</v>
      </c>
      <c r="F450" s="20">
        <v>70.489999999999995</v>
      </c>
      <c r="G450" s="12"/>
      <c r="H450" s="12"/>
      <c r="I450" s="12"/>
      <c r="J450" s="12"/>
      <c r="K450" s="12"/>
      <c r="L450" s="12">
        <v>70.489999999999995</v>
      </c>
      <c r="M450" s="12"/>
      <c r="N450" s="15"/>
    </row>
    <row r="451" spans="1:15" s="10" customFormat="1" ht="16.5" customHeight="1" x14ac:dyDescent="0.25">
      <c r="B451" s="129"/>
      <c r="C451" s="44">
        <v>136</v>
      </c>
      <c r="D451" s="49" t="s">
        <v>20</v>
      </c>
      <c r="E451" s="44">
        <v>4230</v>
      </c>
      <c r="F451" s="20">
        <v>3.14</v>
      </c>
      <c r="G451" s="12"/>
      <c r="H451" s="12"/>
      <c r="I451" s="12"/>
      <c r="J451" s="12"/>
      <c r="K451" s="12"/>
      <c r="L451" s="12">
        <v>3.14</v>
      </c>
      <c r="M451" s="12"/>
      <c r="N451" s="15"/>
    </row>
    <row r="452" spans="1:15" s="10" customFormat="1" ht="16.5" customHeight="1" x14ac:dyDescent="0.25">
      <c r="B452" s="129"/>
      <c r="C452" s="44">
        <v>141</v>
      </c>
      <c r="D452" s="49" t="s">
        <v>14</v>
      </c>
      <c r="E452" s="44">
        <v>1101</v>
      </c>
      <c r="F452" s="20">
        <v>3.14</v>
      </c>
      <c r="G452" s="12"/>
      <c r="H452" s="12">
        <v>3.14</v>
      </c>
      <c r="I452" s="12"/>
      <c r="J452" s="12"/>
      <c r="K452" s="12"/>
      <c r="L452" s="12"/>
      <c r="M452" s="12"/>
      <c r="N452" s="15"/>
    </row>
    <row r="453" spans="1:15" s="3" customFormat="1" ht="16.5" customHeight="1" thickBot="1" x14ac:dyDescent="0.3">
      <c r="B453" s="132"/>
      <c r="C453" s="158" t="s">
        <v>73</v>
      </c>
      <c r="D453" s="158"/>
      <c r="E453" s="158"/>
      <c r="F453" s="103">
        <f>F402+F403+F404+F405+F406+F407+F408+F409+F410+F411+F412+F413+F414+F415+F416+F417+F418+F419+F420+F421+F422+F423+F424+F431+F432+F433+F434+F435+F436+F437+F438+F439+F440+F441+F442+F443+F444+F445+F446+F447+F448+F449+F450+F451+F452</f>
        <v>308.59999999999997</v>
      </c>
      <c r="G453" s="103">
        <f t="shared" ref="G453:N453" si="1">G402+G403+G404+G405+G406+G407+G408+G409+G410+G411+G412+G413+G414+G415+G416+G417+G418+G419+G420+G421+G422+G423+G424+G431+G432+G433+G434+G435+G436+G437+G438+G439+G440+G441+G442+G443+G444+G445+G446+G447+G448+G449+G450+G451+G452</f>
        <v>0</v>
      </c>
      <c r="H453" s="103">
        <f t="shared" si="1"/>
        <v>88</v>
      </c>
      <c r="I453" s="103">
        <f t="shared" si="1"/>
        <v>0</v>
      </c>
      <c r="J453" s="103">
        <f t="shared" si="1"/>
        <v>0</v>
      </c>
      <c r="K453" s="103">
        <f t="shared" si="1"/>
        <v>66.950000000000017</v>
      </c>
      <c r="L453" s="103">
        <f t="shared" si="1"/>
        <v>136.44999999999999</v>
      </c>
      <c r="M453" s="103">
        <f t="shared" si="1"/>
        <v>7.1900000000000013</v>
      </c>
      <c r="N453" s="103">
        <f t="shared" si="1"/>
        <v>10.01</v>
      </c>
      <c r="O453" s="11">
        <f>H453+K453+L453+M453+N453</f>
        <v>308.59999999999997</v>
      </c>
    </row>
    <row r="454" spans="1:15" s="32" customFormat="1" ht="16.5" customHeight="1" x14ac:dyDescent="0.25">
      <c r="A454" s="35"/>
      <c r="B454" s="114" t="s">
        <v>74</v>
      </c>
      <c r="C454" s="80">
        <v>1</v>
      </c>
      <c r="D454" s="96" t="s">
        <v>14</v>
      </c>
      <c r="E454" s="80">
        <v>4329</v>
      </c>
      <c r="F454" s="91">
        <v>3.14</v>
      </c>
      <c r="G454" s="91"/>
      <c r="H454" s="91"/>
      <c r="I454" s="91"/>
      <c r="J454" s="91"/>
      <c r="K454" s="91"/>
      <c r="L454" s="91">
        <v>3.14</v>
      </c>
      <c r="M454" s="91"/>
      <c r="N454" s="92"/>
      <c r="O454" s="34"/>
    </row>
    <row r="455" spans="1:15" s="35" customFormat="1" ht="16.5" customHeight="1" x14ac:dyDescent="0.25">
      <c r="B455" s="114"/>
      <c r="C455" s="67">
        <v>2</v>
      </c>
      <c r="D455" s="68" t="s">
        <v>14</v>
      </c>
      <c r="E455" s="67">
        <v>4329</v>
      </c>
      <c r="F455" s="27">
        <v>3.14</v>
      </c>
      <c r="G455" s="27"/>
      <c r="H455" s="27"/>
      <c r="I455" s="27"/>
      <c r="J455" s="27"/>
      <c r="K455" s="27"/>
      <c r="L455" s="27">
        <v>3.14</v>
      </c>
      <c r="M455" s="27"/>
      <c r="N455" s="69"/>
      <c r="O455" s="36"/>
    </row>
    <row r="456" spans="1:15" s="35" customFormat="1" ht="16.5" customHeight="1" x14ac:dyDescent="0.25">
      <c r="B456" s="114"/>
      <c r="C456" s="67">
        <v>4</v>
      </c>
      <c r="D456" s="68" t="s">
        <v>14</v>
      </c>
      <c r="E456" s="67">
        <v>4129</v>
      </c>
      <c r="F456" s="27">
        <v>3.14</v>
      </c>
      <c r="G456" s="27"/>
      <c r="H456" s="27"/>
      <c r="I456" s="27"/>
      <c r="J456" s="27"/>
      <c r="K456" s="27"/>
      <c r="L456" s="27">
        <v>3.14</v>
      </c>
      <c r="M456" s="27"/>
      <c r="N456" s="69"/>
      <c r="O456" s="36"/>
    </row>
    <row r="457" spans="1:15" s="35" customFormat="1" ht="16.5" customHeight="1" x14ac:dyDescent="0.25">
      <c r="B457" s="114"/>
      <c r="C457" s="67">
        <v>8</v>
      </c>
      <c r="D457" s="68" t="s">
        <v>14</v>
      </c>
      <c r="E457" s="67">
        <v>1101</v>
      </c>
      <c r="F457" s="27">
        <v>3.14</v>
      </c>
      <c r="G457" s="27"/>
      <c r="H457" s="27">
        <v>3.14</v>
      </c>
      <c r="I457" s="27"/>
      <c r="J457" s="27"/>
      <c r="K457" s="27"/>
      <c r="L457" s="27"/>
      <c r="M457" s="27"/>
      <c r="N457" s="69"/>
      <c r="O457" s="36"/>
    </row>
    <row r="458" spans="1:15" s="35" customFormat="1" ht="16.5" customHeight="1" x14ac:dyDescent="0.25">
      <c r="B458" s="114"/>
      <c r="C458" s="67">
        <v>9</v>
      </c>
      <c r="D458" s="68" t="s">
        <v>14</v>
      </c>
      <c r="E458" s="67">
        <v>1101</v>
      </c>
      <c r="F458" s="27">
        <v>3.14</v>
      </c>
      <c r="G458" s="27"/>
      <c r="H458" s="27">
        <v>3.14</v>
      </c>
      <c r="I458" s="27"/>
      <c r="J458" s="27"/>
      <c r="K458" s="27"/>
      <c r="L458" s="27"/>
      <c r="M458" s="27"/>
      <c r="N458" s="69"/>
      <c r="O458" s="36"/>
    </row>
    <row r="459" spans="1:15" s="35" customFormat="1" ht="16.5" customHeight="1" x14ac:dyDescent="0.25">
      <c r="B459" s="114"/>
      <c r="C459" s="117">
        <v>12</v>
      </c>
      <c r="D459" s="68" t="s">
        <v>14</v>
      </c>
      <c r="E459" s="67">
        <v>3111</v>
      </c>
      <c r="F459" s="27">
        <v>3.14</v>
      </c>
      <c r="G459" s="27"/>
      <c r="H459" s="27"/>
      <c r="I459" s="27"/>
      <c r="J459" s="27"/>
      <c r="K459" s="27">
        <v>3.14</v>
      </c>
      <c r="L459" s="27"/>
      <c r="M459" s="27"/>
      <c r="N459" s="69"/>
      <c r="O459" s="36"/>
    </row>
    <row r="460" spans="1:15" s="3" customFormat="1" ht="16.5" customHeight="1" x14ac:dyDescent="0.25">
      <c r="B460" s="114"/>
      <c r="C460" s="117"/>
      <c r="D460" s="49" t="s">
        <v>20</v>
      </c>
      <c r="E460" s="44">
        <v>5130</v>
      </c>
      <c r="F460" s="20">
        <v>0.08</v>
      </c>
      <c r="G460" s="12"/>
      <c r="H460" s="12"/>
      <c r="I460" s="12"/>
      <c r="J460" s="12"/>
      <c r="K460" s="12"/>
      <c r="L460" s="12"/>
      <c r="M460" s="12">
        <v>0.08</v>
      </c>
      <c r="N460" s="15"/>
    </row>
    <row r="461" spans="1:15" s="3" customFormat="1" ht="16.5" customHeight="1" x14ac:dyDescent="0.25">
      <c r="B461" s="114"/>
      <c r="C461" s="117"/>
      <c r="D461" s="49" t="s">
        <v>25</v>
      </c>
      <c r="E461" s="44">
        <v>5130</v>
      </c>
      <c r="F461" s="20">
        <v>7.0000000000000007E-2</v>
      </c>
      <c r="G461" s="12"/>
      <c r="H461" s="12"/>
      <c r="I461" s="12"/>
      <c r="J461" s="12"/>
      <c r="K461" s="12"/>
      <c r="L461" s="12"/>
      <c r="M461" s="12">
        <v>7.0000000000000007E-2</v>
      </c>
      <c r="N461" s="15"/>
    </row>
    <row r="462" spans="1:15" s="10" customFormat="1" ht="16.5" customHeight="1" x14ac:dyDescent="0.25">
      <c r="B462" s="114"/>
      <c r="C462" s="44">
        <v>13</v>
      </c>
      <c r="D462" s="49" t="s">
        <v>16</v>
      </c>
      <c r="E462" s="44">
        <v>4329</v>
      </c>
      <c r="F462" s="20">
        <v>3.14</v>
      </c>
      <c r="G462" s="12"/>
      <c r="H462" s="12"/>
      <c r="I462" s="12"/>
      <c r="J462" s="12"/>
      <c r="K462" s="12"/>
      <c r="L462" s="12">
        <v>3.14</v>
      </c>
      <c r="M462" s="12"/>
      <c r="N462" s="15"/>
    </row>
    <row r="463" spans="1:15" s="10" customFormat="1" ht="16.5" thickBot="1" x14ac:dyDescent="0.3">
      <c r="B463" s="115"/>
      <c r="C463" s="47">
        <v>15</v>
      </c>
      <c r="D463" s="21" t="s">
        <v>14</v>
      </c>
      <c r="E463" s="47">
        <v>3201</v>
      </c>
      <c r="F463" s="22">
        <v>3.14</v>
      </c>
      <c r="G463" s="16"/>
      <c r="H463" s="16"/>
      <c r="I463" s="16"/>
      <c r="J463" s="16"/>
      <c r="K463" s="16">
        <v>3.14</v>
      </c>
      <c r="L463" s="16"/>
      <c r="M463" s="16"/>
      <c r="N463" s="17"/>
    </row>
    <row r="464" spans="1:15" s="5" customFormat="1" ht="22.5" customHeight="1" x14ac:dyDescent="0.25">
      <c r="B464" s="120" t="s">
        <v>2</v>
      </c>
      <c r="C464" s="107" t="s">
        <v>0</v>
      </c>
      <c r="D464" s="107" t="s">
        <v>1</v>
      </c>
      <c r="E464" s="107" t="s">
        <v>3</v>
      </c>
      <c r="F464" s="107" t="s">
        <v>4</v>
      </c>
      <c r="G464" s="107" t="s">
        <v>6</v>
      </c>
      <c r="H464" s="107" t="s">
        <v>80</v>
      </c>
      <c r="I464" s="107" t="s">
        <v>81</v>
      </c>
      <c r="J464" s="107" t="s">
        <v>102</v>
      </c>
      <c r="K464" s="107" t="s">
        <v>7</v>
      </c>
      <c r="L464" s="107" t="s">
        <v>8</v>
      </c>
      <c r="M464" s="107" t="s">
        <v>9</v>
      </c>
      <c r="N464" s="109" t="s">
        <v>21</v>
      </c>
    </row>
    <row r="465" spans="2:14" s="5" customFormat="1" ht="14.25" customHeight="1" x14ac:dyDescent="0.25">
      <c r="B465" s="121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10"/>
    </row>
    <row r="466" spans="2:14" s="5" customFormat="1" ht="14.25" customHeight="1" x14ac:dyDescent="0.25">
      <c r="B466" s="121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10"/>
    </row>
    <row r="467" spans="2:14" s="5" customFormat="1" ht="14.25" customHeight="1" x14ac:dyDescent="0.25">
      <c r="B467" s="121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10"/>
    </row>
    <row r="468" spans="2:14" s="5" customFormat="1" ht="14.25" customHeight="1" x14ac:dyDescent="0.25">
      <c r="B468" s="122"/>
      <c r="C468" s="123"/>
      <c r="D468" s="123"/>
      <c r="E468" s="123"/>
      <c r="F468" s="41" t="s">
        <v>5</v>
      </c>
      <c r="G468" s="41" t="s">
        <v>5</v>
      </c>
      <c r="H468" s="41" t="s">
        <v>5</v>
      </c>
      <c r="I468" s="41" t="s">
        <v>5</v>
      </c>
      <c r="J468" s="41" t="s">
        <v>5</v>
      </c>
      <c r="K468" s="41" t="s">
        <v>5</v>
      </c>
      <c r="L468" s="41" t="s">
        <v>5</v>
      </c>
      <c r="M468" s="41" t="s">
        <v>5</v>
      </c>
      <c r="N468" s="4" t="s">
        <v>5</v>
      </c>
    </row>
    <row r="469" spans="2:14" ht="13.5" customHeight="1" thickBot="1" x14ac:dyDescent="0.3">
      <c r="B469" s="7">
        <v>1</v>
      </c>
      <c r="C469" s="9">
        <v>2</v>
      </c>
      <c r="D469" s="9">
        <v>3</v>
      </c>
      <c r="E469" s="9">
        <v>4</v>
      </c>
      <c r="F469" s="9">
        <v>5</v>
      </c>
      <c r="G469" s="9">
        <v>6</v>
      </c>
      <c r="H469" s="9">
        <v>7</v>
      </c>
      <c r="I469" s="9"/>
      <c r="J469" s="9"/>
      <c r="K469" s="9">
        <v>9</v>
      </c>
      <c r="L469" s="9">
        <v>10</v>
      </c>
      <c r="M469" s="9">
        <v>11</v>
      </c>
      <c r="N469" s="6">
        <v>14</v>
      </c>
    </row>
    <row r="470" spans="2:14" s="10" customFormat="1" ht="15.75" x14ac:dyDescent="0.25">
      <c r="B470" s="128" t="s">
        <v>74</v>
      </c>
      <c r="C470" s="45">
        <v>16</v>
      </c>
      <c r="D470" s="18" t="s">
        <v>25</v>
      </c>
      <c r="E470" s="45">
        <v>4129</v>
      </c>
      <c r="F470" s="19">
        <v>3.14</v>
      </c>
      <c r="G470" s="13"/>
      <c r="H470" s="13"/>
      <c r="I470" s="13"/>
      <c r="J470" s="13"/>
      <c r="K470" s="13"/>
      <c r="L470" s="13">
        <v>3.14</v>
      </c>
      <c r="M470" s="13"/>
      <c r="N470" s="14"/>
    </row>
    <row r="471" spans="2:14" s="10" customFormat="1" ht="15.75" x14ac:dyDescent="0.25">
      <c r="B471" s="129"/>
      <c r="C471" s="44">
        <v>17</v>
      </c>
      <c r="D471" s="49" t="s">
        <v>25</v>
      </c>
      <c r="E471" s="44">
        <v>4129</v>
      </c>
      <c r="F471" s="20">
        <v>3.14</v>
      </c>
      <c r="G471" s="12"/>
      <c r="H471" s="12"/>
      <c r="I471" s="12"/>
      <c r="J471" s="12"/>
      <c r="K471" s="12"/>
      <c r="L471" s="12">
        <v>3.14</v>
      </c>
      <c r="M471" s="12"/>
      <c r="N471" s="15"/>
    </row>
    <row r="472" spans="2:14" s="10" customFormat="1" ht="15.75" x14ac:dyDescent="0.25">
      <c r="B472" s="129"/>
      <c r="C472" s="117">
        <v>18</v>
      </c>
      <c r="D472" s="49" t="s">
        <v>25</v>
      </c>
      <c r="E472" s="44">
        <v>4129</v>
      </c>
      <c r="F472" s="20">
        <v>3.14</v>
      </c>
      <c r="G472" s="12"/>
      <c r="H472" s="12"/>
      <c r="I472" s="12"/>
      <c r="J472" s="12"/>
      <c r="K472" s="12"/>
      <c r="L472" s="12">
        <v>3.14</v>
      </c>
      <c r="M472" s="12"/>
      <c r="N472" s="15"/>
    </row>
    <row r="473" spans="2:14" s="3" customFormat="1" ht="15.75" x14ac:dyDescent="0.25">
      <c r="B473" s="129"/>
      <c r="C473" s="117"/>
      <c r="D473" s="49" t="s">
        <v>16</v>
      </c>
      <c r="E473" s="44">
        <v>5130</v>
      </c>
      <c r="F473" s="20">
        <v>0.06</v>
      </c>
      <c r="G473" s="12"/>
      <c r="H473" s="12"/>
      <c r="I473" s="12"/>
      <c r="J473" s="12"/>
      <c r="K473" s="12"/>
      <c r="L473" s="12"/>
      <c r="M473" s="12">
        <v>0.06</v>
      </c>
      <c r="N473" s="15"/>
    </row>
    <row r="474" spans="2:14" s="3" customFormat="1" ht="15.75" x14ac:dyDescent="0.25">
      <c r="B474" s="129"/>
      <c r="C474" s="117"/>
      <c r="D474" s="49" t="s">
        <v>17</v>
      </c>
      <c r="E474" s="44">
        <v>5130</v>
      </c>
      <c r="F474" s="20">
        <v>7.0000000000000007E-2</v>
      </c>
      <c r="G474" s="12"/>
      <c r="H474" s="12"/>
      <c r="I474" s="12"/>
      <c r="J474" s="12"/>
      <c r="K474" s="12"/>
      <c r="L474" s="12"/>
      <c r="M474" s="12">
        <v>7.0000000000000007E-2</v>
      </c>
      <c r="N474" s="15"/>
    </row>
    <row r="475" spans="2:14" s="3" customFormat="1" ht="15.75" x14ac:dyDescent="0.25">
      <c r="B475" s="129"/>
      <c r="C475" s="44">
        <v>18</v>
      </c>
      <c r="D475" s="49" t="s">
        <v>18</v>
      </c>
      <c r="E475" s="44">
        <v>5130</v>
      </c>
      <c r="F475" s="20">
        <v>0.66</v>
      </c>
      <c r="G475" s="12"/>
      <c r="H475" s="12"/>
      <c r="I475" s="12"/>
      <c r="J475" s="12"/>
      <c r="K475" s="12"/>
      <c r="L475" s="12"/>
      <c r="M475" s="12">
        <v>0.66</v>
      </c>
      <c r="N475" s="15"/>
    </row>
    <row r="476" spans="2:14" s="10" customFormat="1" ht="15.75" x14ac:dyDescent="0.25">
      <c r="B476" s="129"/>
      <c r="C476" s="44">
        <v>21</v>
      </c>
      <c r="D476" s="49" t="s">
        <v>15</v>
      </c>
      <c r="E476" s="44">
        <v>4230</v>
      </c>
      <c r="F476" s="20">
        <v>3.14</v>
      </c>
      <c r="G476" s="12"/>
      <c r="H476" s="12"/>
      <c r="I476" s="12"/>
      <c r="J476" s="12"/>
      <c r="K476" s="12"/>
      <c r="L476" s="12">
        <v>3.14</v>
      </c>
      <c r="M476" s="12"/>
      <c r="N476" s="15"/>
    </row>
    <row r="477" spans="2:14" s="3" customFormat="1" ht="15.75" x14ac:dyDescent="0.25">
      <c r="B477" s="129"/>
      <c r="C477" s="117">
        <v>22</v>
      </c>
      <c r="D477" s="49" t="s">
        <v>16</v>
      </c>
      <c r="E477" s="44">
        <v>5130</v>
      </c>
      <c r="F477" s="20">
        <v>3.2</v>
      </c>
      <c r="G477" s="12"/>
      <c r="H477" s="12"/>
      <c r="I477" s="12"/>
      <c r="J477" s="12"/>
      <c r="K477" s="12"/>
      <c r="L477" s="12"/>
      <c r="M477" s="12">
        <v>3.2</v>
      </c>
      <c r="N477" s="15"/>
    </row>
    <row r="478" spans="2:14" s="3" customFormat="1" ht="15.75" x14ac:dyDescent="0.25">
      <c r="B478" s="129"/>
      <c r="C478" s="117"/>
      <c r="D478" s="49" t="s">
        <v>17</v>
      </c>
      <c r="E478" s="44">
        <v>5130</v>
      </c>
      <c r="F478" s="20">
        <v>1.07</v>
      </c>
      <c r="G478" s="12"/>
      <c r="H478" s="12"/>
      <c r="I478" s="12"/>
      <c r="J478" s="12"/>
      <c r="K478" s="12"/>
      <c r="L478" s="12"/>
      <c r="M478" s="12">
        <v>1.07</v>
      </c>
      <c r="N478" s="15"/>
    </row>
    <row r="479" spans="2:14" s="3" customFormat="1" ht="15.75" x14ac:dyDescent="0.25">
      <c r="B479" s="129"/>
      <c r="C479" s="117"/>
      <c r="D479" s="49" t="s">
        <v>18</v>
      </c>
      <c r="E479" s="44">
        <v>5130</v>
      </c>
      <c r="F479" s="20">
        <v>0.71</v>
      </c>
      <c r="G479" s="12"/>
      <c r="H479" s="12"/>
      <c r="I479" s="12"/>
      <c r="J479" s="12"/>
      <c r="K479" s="12"/>
      <c r="L479" s="12"/>
      <c r="M479" s="12">
        <v>0.71</v>
      </c>
      <c r="N479" s="15"/>
    </row>
    <row r="480" spans="2:14" s="3" customFormat="1" ht="15.75" x14ac:dyDescent="0.25">
      <c r="B480" s="129"/>
      <c r="C480" s="117"/>
      <c r="D480" s="49" t="s">
        <v>19</v>
      </c>
      <c r="E480" s="44">
        <v>5130</v>
      </c>
      <c r="F480" s="20">
        <v>1.34</v>
      </c>
      <c r="G480" s="12"/>
      <c r="H480" s="12"/>
      <c r="I480" s="12"/>
      <c r="J480" s="12"/>
      <c r="K480" s="12"/>
      <c r="L480" s="12"/>
      <c r="M480" s="12">
        <v>1.34</v>
      </c>
      <c r="N480" s="15"/>
    </row>
    <row r="481" spans="2:14" s="3" customFormat="1" ht="15.75" x14ac:dyDescent="0.25">
      <c r="B481" s="129"/>
      <c r="C481" s="117"/>
      <c r="D481" s="49" t="s">
        <v>20</v>
      </c>
      <c r="E481" s="44">
        <v>5130</v>
      </c>
      <c r="F481" s="20">
        <v>0.95</v>
      </c>
      <c r="G481" s="12"/>
      <c r="H481" s="12"/>
      <c r="I481" s="12"/>
      <c r="J481" s="12"/>
      <c r="K481" s="12"/>
      <c r="L481" s="12"/>
      <c r="M481" s="12">
        <v>0.95</v>
      </c>
      <c r="N481" s="15"/>
    </row>
    <row r="482" spans="2:14" s="10" customFormat="1" ht="15.75" x14ac:dyDescent="0.25">
      <c r="B482" s="129"/>
      <c r="C482" s="44">
        <v>23</v>
      </c>
      <c r="D482" s="49" t="s">
        <v>14</v>
      </c>
      <c r="E482" s="44">
        <v>4329</v>
      </c>
      <c r="F482" s="20">
        <v>3.14</v>
      </c>
      <c r="G482" s="12"/>
      <c r="H482" s="12"/>
      <c r="I482" s="12"/>
      <c r="J482" s="12"/>
      <c r="K482" s="12"/>
      <c r="L482" s="12">
        <v>3.14</v>
      </c>
      <c r="M482" s="12"/>
      <c r="N482" s="15"/>
    </row>
    <row r="483" spans="2:14" s="3" customFormat="1" ht="16.5" customHeight="1" x14ac:dyDescent="0.25">
      <c r="B483" s="129"/>
      <c r="C483" s="117">
        <v>24</v>
      </c>
      <c r="D483" s="49" t="s">
        <v>16</v>
      </c>
      <c r="E483" s="44">
        <v>5130</v>
      </c>
      <c r="F483" s="20">
        <v>2.36</v>
      </c>
      <c r="G483" s="12"/>
      <c r="H483" s="12"/>
      <c r="I483" s="12"/>
      <c r="J483" s="12"/>
      <c r="K483" s="12"/>
      <c r="L483" s="12"/>
      <c r="M483" s="12">
        <v>2.36</v>
      </c>
      <c r="N483" s="15"/>
    </row>
    <row r="484" spans="2:14" s="3" customFormat="1" ht="16.5" customHeight="1" x14ac:dyDescent="0.25">
      <c r="B484" s="129"/>
      <c r="C484" s="117"/>
      <c r="D484" s="49" t="s">
        <v>17</v>
      </c>
      <c r="E484" s="44">
        <v>5130</v>
      </c>
      <c r="F484" s="20">
        <v>2.2400000000000002</v>
      </c>
      <c r="G484" s="12"/>
      <c r="H484" s="12"/>
      <c r="I484" s="12"/>
      <c r="J484" s="12"/>
      <c r="K484" s="12"/>
      <c r="L484" s="12"/>
      <c r="M484" s="12">
        <v>2.2400000000000002</v>
      </c>
      <c r="N484" s="15"/>
    </row>
    <row r="485" spans="2:14" s="3" customFormat="1" ht="16.5" customHeight="1" x14ac:dyDescent="0.25">
      <c r="B485" s="129"/>
      <c r="C485" s="117">
        <v>25</v>
      </c>
      <c r="D485" s="49" t="s">
        <v>17</v>
      </c>
      <c r="E485" s="44">
        <v>5130</v>
      </c>
      <c r="F485" s="20">
        <v>6.04</v>
      </c>
      <c r="G485" s="12"/>
      <c r="H485" s="12"/>
      <c r="I485" s="12"/>
      <c r="J485" s="12"/>
      <c r="K485" s="12"/>
      <c r="L485" s="12"/>
      <c r="M485" s="12">
        <v>6.04</v>
      </c>
      <c r="N485" s="15"/>
    </row>
    <row r="486" spans="2:14" s="3" customFormat="1" ht="16.5" customHeight="1" x14ac:dyDescent="0.25">
      <c r="B486" s="129"/>
      <c r="C486" s="117"/>
      <c r="D486" s="49" t="s">
        <v>18</v>
      </c>
      <c r="E486" s="44">
        <v>5130</v>
      </c>
      <c r="F486" s="20">
        <v>8.56</v>
      </c>
      <c r="G486" s="12"/>
      <c r="H486" s="12"/>
      <c r="I486" s="12"/>
      <c r="J486" s="12"/>
      <c r="K486" s="12"/>
      <c r="L486" s="12"/>
      <c r="M486" s="12">
        <v>8.56</v>
      </c>
      <c r="N486" s="15"/>
    </row>
    <row r="487" spans="2:14" s="10" customFormat="1" ht="16.5" customHeight="1" x14ac:dyDescent="0.25">
      <c r="B487" s="129"/>
      <c r="C487" s="117"/>
      <c r="D487" s="49" t="s">
        <v>19</v>
      </c>
      <c r="E487" s="44">
        <v>4329</v>
      </c>
      <c r="F487" s="20">
        <v>3.14</v>
      </c>
      <c r="G487" s="12"/>
      <c r="H487" s="12"/>
      <c r="I487" s="12"/>
      <c r="J487" s="12"/>
      <c r="K487" s="12"/>
      <c r="L487" s="12">
        <v>3.14</v>
      </c>
      <c r="M487" s="12"/>
      <c r="N487" s="15"/>
    </row>
    <row r="488" spans="2:14" s="10" customFormat="1" ht="16.5" customHeight="1" x14ac:dyDescent="0.25">
      <c r="B488" s="129"/>
      <c r="C488" s="117">
        <v>28</v>
      </c>
      <c r="D488" s="49" t="s">
        <v>15</v>
      </c>
      <c r="E488" s="44">
        <v>4329</v>
      </c>
      <c r="F488" s="20">
        <v>3.14</v>
      </c>
      <c r="G488" s="12"/>
      <c r="H488" s="12"/>
      <c r="I488" s="12"/>
      <c r="J488" s="12"/>
      <c r="K488" s="12"/>
      <c r="L488" s="12">
        <v>3.14</v>
      </c>
      <c r="M488" s="12"/>
      <c r="N488" s="15"/>
    </row>
    <row r="489" spans="2:14" s="10" customFormat="1" ht="16.5" customHeight="1" x14ac:dyDescent="0.25">
      <c r="B489" s="129"/>
      <c r="C489" s="117"/>
      <c r="D489" s="49" t="s">
        <v>16</v>
      </c>
      <c r="E489" s="44">
        <v>4329</v>
      </c>
      <c r="F489" s="20">
        <v>3.14</v>
      </c>
      <c r="G489" s="12"/>
      <c r="H489" s="12"/>
      <c r="I489" s="12"/>
      <c r="J489" s="12"/>
      <c r="K489" s="12"/>
      <c r="L489" s="12">
        <v>3.14</v>
      </c>
      <c r="M489" s="12"/>
      <c r="N489" s="15"/>
    </row>
    <row r="490" spans="2:14" s="3" customFormat="1" ht="16.5" customHeight="1" x14ac:dyDescent="0.25">
      <c r="B490" s="129"/>
      <c r="C490" s="117"/>
      <c r="D490" s="49" t="s">
        <v>17</v>
      </c>
      <c r="E490" s="44">
        <v>5130</v>
      </c>
      <c r="F490" s="20">
        <v>2.38</v>
      </c>
      <c r="G490" s="12"/>
      <c r="H490" s="12"/>
      <c r="I490" s="12"/>
      <c r="J490" s="12"/>
      <c r="K490" s="12"/>
      <c r="L490" s="12"/>
      <c r="M490" s="12">
        <v>2.38</v>
      </c>
      <c r="N490" s="15"/>
    </row>
    <row r="491" spans="2:14" s="3" customFormat="1" ht="16.5" customHeight="1" x14ac:dyDescent="0.25">
      <c r="B491" s="129"/>
      <c r="C491" s="117"/>
      <c r="D491" s="49" t="s">
        <v>18</v>
      </c>
      <c r="E491" s="44">
        <v>5130</v>
      </c>
      <c r="F491" s="20">
        <v>0.39</v>
      </c>
      <c r="G491" s="12"/>
      <c r="H491" s="12"/>
      <c r="I491" s="12"/>
      <c r="J491" s="12"/>
      <c r="K491" s="12"/>
      <c r="L491" s="12"/>
      <c r="M491" s="12">
        <v>0.39</v>
      </c>
      <c r="N491" s="15"/>
    </row>
    <row r="492" spans="2:14" s="10" customFormat="1" ht="16.5" customHeight="1" x14ac:dyDescent="0.25">
      <c r="B492" s="129"/>
      <c r="C492" s="117">
        <v>29</v>
      </c>
      <c r="D492" s="49" t="s">
        <v>15</v>
      </c>
      <c r="E492" s="44">
        <v>4329</v>
      </c>
      <c r="F492" s="20">
        <v>3.14</v>
      </c>
      <c r="G492" s="12"/>
      <c r="H492" s="12"/>
      <c r="I492" s="12"/>
      <c r="J492" s="12"/>
      <c r="K492" s="12"/>
      <c r="L492" s="12">
        <v>3.14</v>
      </c>
      <c r="M492" s="12"/>
      <c r="N492" s="15"/>
    </row>
    <row r="493" spans="2:14" s="3" customFormat="1" ht="16.5" customHeight="1" x14ac:dyDescent="0.25">
      <c r="B493" s="129"/>
      <c r="C493" s="117"/>
      <c r="D493" s="49" t="s">
        <v>17</v>
      </c>
      <c r="E493" s="44">
        <v>5130</v>
      </c>
      <c r="F493" s="20">
        <v>0.16</v>
      </c>
      <c r="G493" s="12"/>
      <c r="H493" s="12"/>
      <c r="I493" s="12"/>
      <c r="J493" s="12"/>
      <c r="K493" s="12"/>
      <c r="L493" s="12"/>
      <c r="M493" s="12">
        <v>0.16</v>
      </c>
      <c r="N493" s="15"/>
    </row>
    <row r="494" spans="2:14" s="10" customFormat="1" ht="16.5" customHeight="1" x14ac:dyDescent="0.25">
      <c r="B494" s="129"/>
      <c r="C494" s="44">
        <v>30</v>
      </c>
      <c r="D494" s="49" t="s">
        <v>25</v>
      </c>
      <c r="E494" s="44">
        <v>4329</v>
      </c>
      <c r="F494" s="20">
        <v>3.14</v>
      </c>
      <c r="G494" s="12"/>
      <c r="H494" s="12"/>
      <c r="I494" s="12"/>
      <c r="J494" s="12"/>
      <c r="K494" s="12"/>
      <c r="L494" s="12">
        <v>3.14</v>
      </c>
      <c r="M494" s="12"/>
      <c r="N494" s="15"/>
    </row>
    <row r="495" spans="2:14" s="10" customFormat="1" ht="16.5" customHeight="1" x14ac:dyDescent="0.25">
      <c r="B495" s="129"/>
      <c r="C495" s="44">
        <v>31</v>
      </c>
      <c r="D495" s="49" t="s">
        <v>27</v>
      </c>
      <c r="E495" s="44">
        <v>4329</v>
      </c>
      <c r="F495" s="20">
        <v>3.14</v>
      </c>
      <c r="G495" s="12"/>
      <c r="H495" s="12"/>
      <c r="I495" s="12"/>
      <c r="J495" s="12"/>
      <c r="K495" s="12"/>
      <c r="L495" s="12">
        <v>3.14</v>
      </c>
      <c r="M495" s="12"/>
      <c r="N495" s="15"/>
    </row>
    <row r="496" spans="2:14" s="3" customFormat="1" ht="16.5" customHeight="1" x14ac:dyDescent="0.25">
      <c r="B496" s="129"/>
      <c r="C496" s="117">
        <v>31</v>
      </c>
      <c r="D496" s="49" t="s">
        <v>36</v>
      </c>
      <c r="E496" s="44">
        <v>5130</v>
      </c>
      <c r="F496" s="20">
        <v>1.56</v>
      </c>
      <c r="G496" s="12"/>
      <c r="H496" s="12"/>
      <c r="I496" s="12"/>
      <c r="J496" s="12"/>
      <c r="K496" s="12"/>
      <c r="L496" s="12"/>
      <c r="M496" s="12">
        <v>1.56</v>
      </c>
      <c r="N496" s="15"/>
    </row>
    <row r="497" spans="2:14" s="3" customFormat="1" ht="16.5" customHeight="1" x14ac:dyDescent="0.25">
      <c r="B497" s="129"/>
      <c r="C497" s="117"/>
      <c r="D497" s="49" t="s">
        <v>61</v>
      </c>
      <c r="E497" s="44">
        <v>5130</v>
      </c>
      <c r="F497" s="20">
        <v>0.05</v>
      </c>
      <c r="G497" s="12"/>
      <c r="H497" s="12"/>
      <c r="I497" s="12"/>
      <c r="J497" s="12"/>
      <c r="K497" s="12"/>
      <c r="L497" s="12"/>
      <c r="M497" s="12">
        <v>0.05</v>
      </c>
      <c r="N497" s="15"/>
    </row>
    <row r="498" spans="2:14" s="3" customFormat="1" ht="16.5" customHeight="1" x14ac:dyDescent="0.25">
      <c r="B498" s="129"/>
      <c r="C498" s="117"/>
      <c r="D498" s="49" t="s">
        <v>62</v>
      </c>
      <c r="E498" s="44">
        <v>5201</v>
      </c>
      <c r="F498" s="20">
        <v>1.48</v>
      </c>
      <c r="G498" s="12"/>
      <c r="H498" s="12"/>
      <c r="I498" s="12"/>
      <c r="J498" s="12"/>
      <c r="K498" s="12"/>
      <c r="L498" s="12"/>
      <c r="M498" s="12">
        <v>1.48</v>
      </c>
      <c r="N498" s="15"/>
    </row>
    <row r="499" spans="2:14" s="10" customFormat="1" ht="16.5" customHeight="1" x14ac:dyDescent="0.25">
      <c r="B499" s="129"/>
      <c r="C499" s="44">
        <v>32</v>
      </c>
      <c r="D499" s="49" t="s">
        <v>16</v>
      </c>
      <c r="E499" s="44">
        <v>4329</v>
      </c>
      <c r="F499" s="20">
        <v>3.14</v>
      </c>
      <c r="G499" s="12"/>
      <c r="H499" s="12"/>
      <c r="I499" s="12"/>
      <c r="J499" s="12"/>
      <c r="K499" s="12"/>
      <c r="L499" s="12">
        <v>3.14</v>
      </c>
      <c r="M499" s="12"/>
      <c r="N499" s="15"/>
    </row>
    <row r="500" spans="2:14" s="10" customFormat="1" ht="16.5" customHeight="1" x14ac:dyDescent="0.25">
      <c r="B500" s="129"/>
      <c r="C500" s="117">
        <v>33</v>
      </c>
      <c r="D500" s="49" t="s">
        <v>15</v>
      </c>
      <c r="E500" s="44">
        <v>4129</v>
      </c>
      <c r="F500" s="20">
        <v>3.14</v>
      </c>
      <c r="G500" s="12"/>
      <c r="H500" s="12"/>
      <c r="I500" s="12"/>
      <c r="J500" s="12"/>
      <c r="K500" s="12"/>
      <c r="L500" s="12">
        <v>3.14</v>
      </c>
      <c r="M500" s="12"/>
      <c r="N500" s="15"/>
    </row>
    <row r="501" spans="2:14" s="3" customFormat="1" ht="16.5" customHeight="1" x14ac:dyDescent="0.25">
      <c r="B501" s="129"/>
      <c r="C501" s="117"/>
      <c r="D501" s="49" t="s">
        <v>18</v>
      </c>
      <c r="E501" s="44">
        <v>5130</v>
      </c>
      <c r="F501" s="20">
        <v>2.69</v>
      </c>
      <c r="G501" s="12"/>
      <c r="H501" s="12"/>
      <c r="I501" s="12"/>
      <c r="J501" s="12"/>
      <c r="K501" s="12"/>
      <c r="L501" s="12"/>
      <c r="M501" s="12">
        <v>2.69</v>
      </c>
      <c r="N501" s="15"/>
    </row>
    <row r="502" spans="2:14" s="10" customFormat="1" ht="16.5" customHeight="1" thickBot="1" x14ac:dyDescent="0.3">
      <c r="B502" s="130"/>
      <c r="C502" s="47">
        <v>34</v>
      </c>
      <c r="D502" s="21" t="s">
        <v>14</v>
      </c>
      <c r="E502" s="47">
        <v>1101</v>
      </c>
      <c r="F502" s="22">
        <v>3.14</v>
      </c>
      <c r="G502" s="16"/>
      <c r="H502" s="16">
        <v>3.14</v>
      </c>
      <c r="I502" s="16"/>
      <c r="J502" s="16"/>
      <c r="K502" s="16"/>
      <c r="L502" s="16"/>
      <c r="M502" s="16"/>
      <c r="N502" s="17"/>
    </row>
    <row r="503" spans="2:14" s="5" customFormat="1" ht="16.5" customHeight="1" x14ac:dyDescent="0.25">
      <c r="B503" s="120" t="s">
        <v>2</v>
      </c>
      <c r="C503" s="107" t="s">
        <v>0</v>
      </c>
      <c r="D503" s="107" t="s">
        <v>1</v>
      </c>
      <c r="E503" s="107" t="s">
        <v>3</v>
      </c>
      <c r="F503" s="107" t="s">
        <v>4</v>
      </c>
      <c r="G503" s="107" t="s">
        <v>6</v>
      </c>
      <c r="H503" s="107" t="s">
        <v>80</v>
      </c>
      <c r="I503" s="107" t="s">
        <v>81</v>
      </c>
      <c r="J503" s="107" t="s">
        <v>102</v>
      </c>
      <c r="K503" s="107" t="s">
        <v>7</v>
      </c>
      <c r="L503" s="107" t="s">
        <v>8</v>
      </c>
      <c r="M503" s="107" t="s">
        <v>9</v>
      </c>
      <c r="N503" s="109" t="s">
        <v>21</v>
      </c>
    </row>
    <row r="504" spans="2:14" s="5" customFormat="1" ht="14.25" customHeight="1" x14ac:dyDescent="0.25">
      <c r="B504" s="121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10"/>
    </row>
    <row r="505" spans="2:14" s="5" customFormat="1" ht="14.25" customHeight="1" x14ac:dyDescent="0.25">
      <c r="B505" s="121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10"/>
    </row>
    <row r="506" spans="2:14" s="5" customFormat="1" ht="14.25" customHeight="1" x14ac:dyDescent="0.25">
      <c r="B506" s="121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10"/>
    </row>
    <row r="507" spans="2:14" s="5" customFormat="1" ht="14.25" customHeight="1" x14ac:dyDescent="0.25">
      <c r="B507" s="122"/>
      <c r="C507" s="123"/>
      <c r="D507" s="123"/>
      <c r="E507" s="123"/>
      <c r="F507" s="41" t="s">
        <v>5</v>
      </c>
      <c r="G507" s="41" t="s">
        <v>5</v>
      </c>
      <c r="H507" s="41" t="s">
        <v>5</v>
      </c>
      <c r="I507" s="41" t="s">
        <v>5</v>
      </c>
      <c r="J507" s="41" t="s">
        <v>5</v>
      </c>
      <c r="K507" s="41" t="s">
        <v>5</v>
      </c>
      <c r="L507" s="41" t="s">
        <v>5</v>
      </c>
      <c r="M507" s="41" t="s">
        <v>5</v>
      </c>
      <c r="N507" s="4" t="s">
        <v>5</v>
      </c>
    </row>
    <row r="508" spans="2:14" ht="13.5" customHeight="1" thickBot="1" x14ac:dyDescent="0.3">
      <c r="B508" s="7">
        <v>1</v>
      </c>
      <c r="C508" s="9">
        <v>2</v>
      </c>
      <c r="D508" s="9">
        <v>3</v>
      </c>
      <c r="E508" s="9">
        <v>4</v>
      </c>
      <c r="F508" s="9">
        <v>5</v>
      </c>
      <c r="G508" s="9">
        <v>6</v>
      </c>
      <c r="H508" s="9">
        <v>7</v>
      </c>
      <c r="I508" s="9"/>
      <c r="J508" s="9"/>
      <c r="K508" s="9">
        <v>9</v>
      </c>
      <c r="L508" s="9">
        <v>10</v>
      </c>
      <c r="M508" s="9">
        <v>11</v>
      </c>
      <c r="N508" s="6">
        <v>14</v>
      </c>
    </row>
    <row r="509" spans="2:14" s="3" customFormat="1" ht="15.75" x14ac:dyDescent="0.25">
      <c r="B509" s="128" t="s">
        <v>74</v>
      </c>
      <c r="C509" s="45">
        <v>35</v>
      </c>
      <c r="D509" s="18" t="s">
        <v>18</v>
      </c>
      <c r="E509" s="45">
        <v>5130</v>
      </c>
      <c r="F509" s="19">
        <v>0.04</v>
      </c>
      <c r="G509" s="13"/>
      <c r="H509" s="13"/>
      <c r="I509" s="13"/>
      <c r="J509" s="13"/>
      <c r="K509" s="13"/>
      <c r="L509" s="13"/>
      <c r="M509" s="13">
        <v>0.04</v>
      </c>
      <c r="N509" s="14"/>
    </row>
    <row r="510" spans="2:14" s="10" customFormat="1" ht="15.75" x14ac:dyDescent="0.25">
      <c r="B510" s="129"/>
      <c r="C510" s="117">
        <v>36</v>
      </c>
      <c r="D510" s="49" t="s">
        <v>14</v>
      </c>
      <c r="E510" s="44">
        <v>1101</v>
      </c>
      <c r="F510" s="20">
        <v>3.14</v>
      </c>
      <c r="G510" s="12"/>
      <c r="H510" s="12">
        <v>3.14</v>
      </c>
      <c r="I510" s="12"/>
      <c r="J510" s="12"/>
      <c r="K510" s="12"/>
      <c r="L510" s="12"/>
      <c r="M510" s="12"/>
      <c r="N510" s="15"/>
    </row>
    <row r="511" spans="2:14" s="10" customFormat="1" ht="15.75" x14ac:dyDescent="0.25">
      <c r="B511" s="129"/>
      <c r="C511" s="117"/>
      <c r="D511" s="49" t="s">
        <v>15</v>
      </c>
      <c r="E511" s="44">
        <v>1101</v>
      </c>
      <c r="F511" s="20">
        <v>3.14</v>
      </c>
      <c r="G511" s="12"/>
      <c r="H511" s="12">
        <v>3.14</v>
      </c>
      <c r="I511" s="12"/>
      <c r="J511" s="12"/>
      <c r="K511" s="12"/>
      <c r="L511" s="12"/>
      <c r="M511" s="12"/>
      <c r="N511" s="15"/>
    </row>
    <row r="512" spans="2:14" s="10" customFormat="1" ht="15.75" x14ac:dyDescent="0.25">
      <c r="B512" s="129"/>
      <c r="C512" s="117"/>
      <c r="D512" s="49" t="s">
        <v>16</v>
      </c>
      <c r="E512" s="44">
        <v>1101</v>
      </c>
      <c r="F512" s="20">
        <v>3.14</v>
      </c>
      <c r="G512" s="12"/>
      <c r="H512" s="12">
        <v>3.14</v>
      </c>
      <c r="I512" s="12"/>
      <c r="J512" s="12"/>
      <c r="K512" s="12"/>
      <c r="L512" s="12"/>
      <c r="M512" s="12"/>
      <c r="N512" s="15"/>
    </row>
    <row r="513" spans="2:14" s="10" customFormat="1" ht="15.75" x14ac:dyDescent="0.25">
      <c r="B513" s="129"/>
      <c r="C513" s="44">
        <v>37</v>
      </c>
      <c r="D513" s="49" t="s">
        <v>15</v>
      </c>
      <c r="E513" s="44">
        <v>1101</v>
      </c>
      <c r="F513" s="20">
        <v>3.14</v>
      </c>
      <c r="G513" s="12"/>
      <c r="H513" s="12">
        <v>3.14</v>
      </c>
      <c r="I513" s="12"/>
      <c r="J513" s="12"/>
      <c r="K513" s="12"/>
      <c r="L513" s="12"/>
      <c r="M513" s="12"/>
      <c r="N513" s="15"/>
    </row>
    <row r="514" spans="2:14" s="10" customFormat="1" ht="16.5" customHeight="1" x14ac:dyDescent="0.25">
      <c r="B514" s="129"/>
      <c r="C514" s="44">
        <v>37</v>
      </c>
      <c r="D514" s="49" t="s">
        <v>16</v>
      </c>
      <c r="E514" s="44">
        <v>1101</v>
      </c>
      <c r="F514" s="20">
        <v>3.14</v>
      </c>
      <c r="G514" s="12"/>
      <c r="H514" s="12">
        <v>3.14</v>
      </c>
      <c r="I514" s="12"/>
      <c r="J514" s="12"/>
      <c r="K514" s="12"/>
      <c r="L514" s="12"/>
      <c r="M514" s="12"/>
      <c r="N514" s="15"/>
    </row>
    <row r="515" spans="2:14" s="10" customFormat="1" ht="16.5" customHeight="1" x14ac:dyDescent="0.25">
      <c r="B515" s="129"/>
      <c r="C515" s="44">
        <v>38</v>
      </c>
      <c r="D515" s="49" t="s">
        <v>14</v>
      </c>
      <c r="E515" s="44">
        <v>1101</v>
      </c>
      <c r="F515" s="20">
        <v>3.14</v>
      </c>
      <c r="G515" s="12"/>
      <c r="H515" s="12">
        <v>3.14</v>
      </c>
      <c r="I515" s="12"/>
      <c r="J515" s="12"/>
      <c r="K515" s="12"/>
      <c r="L515" s="12"/>
      <c r="M515" s="12"/>
      <c r="N515" s="15"/>
    </row>
    <row r="516" spans="2:14" s="10" customFormat="1" ht="16.5" customHeight="1" x14ac:dyDescent="0.25">
      <c r="B516" s="129"/>
      <c r="C516" s="44">
        <v>39</v>
      </c>
      <c r="D516" s="49" t="s">
        <v>16</v>
      </c>
      <c r="E516" s="44">
        <v>4329</v>
      </c>
      <c r="F516" s="20">
        <v>3.14</v>
      </c>
      <c r="G516" s="12"/>
      <c r="H516" s="12"/>
      <c r="I516" s="12"/>
      <c r="J516" s="12"/>
      <c r="K516" s="12"/>
      <c r="L516" s="12">
        <v>3.14</v>
      </c>
      <c r="M516" s="12"/>
      <c r="N516" s="15"/>
    </row>
    <row r="517" spans="2:14" s="10" customFormat="1" ht="16.5" customHeight="1" x14ac:dyDescent="0.25">
      <c r="B517" s="129"/>
      <c r="C517" s="44">
        <v>40</v>
      </c>
      <c r="D517" s="49" t="s">
        <v>14</v>
      </c>
      <c r="E517" s="44">
        <v>4129</v>
      </c>
      <c r="F517" s="20">
        <v>3.14</v>
      </c>
      <c r="G517" s="12"/>
      <c r="H517" s="12"/>
      <c r="I517" s="12"/>
      <c r="J517" s="12"/>
      <c r="K517" s="12"/>
      <c r="L517" s="12">
        <v>3.14</v>
      </c>
      <c r="M517" s="12"/>
      <c r="N517" s="15"/>
    </row>
    <row r="518" spans="2:14" s="3" customFormat="1" ht="16.5" customHeight="1" x14ac:dyDescent="0.25">
      <c r="B518" s="129"/>
      <c r="C518" s="44">
        <v>44</v>
      </c>
      <c r="D518" s="49" t="s">
        <v>18</v>
      </c>
      <c r="E518" s="44">
        <v>5130</v>
      </c>
      <c r="F518" s="20">
        <v>7.0000000000000007E-2</v>
      </c>
      <c r="G518" s="12"/>
      <c r="H518" s="12"/>
      <c r="I518" s="12"/>
      <c r="J518" s="12"/>
      <c r="K518" s="12"/>
      <c r="L518" s="12"/>
      <c r="M518" s="12">
        <v>7.0000000000000007E-2</v>
      </c>
      <c r="N518" s="15"/>
    </row>
    <row r="519" spans="2:14" s="10" customFormat="1" ht="16.5" customHeight="1" x14ac:dyDescent="0.25">
      <c r="B519" s="129"/>
      <c r="C519" s="44">
        <v>46</v>
      </c>
      <c r="D519" s="49" t="s">
        <v>15</v>
      </c>
      <c r="E519" s="44">
        <v>1101</v>
      </c>
      <c r="F519" s="20">
        <v>3.14</v>
      </c>
      <c r="G519" s="12"/>
      <c r="H519" s="12">
        <v>3.14</v>
      </c>
      <c r="I519" s="12"/>
      <c r="J519" s="12"/>
      <c r="K519" s="12"/>
      <c r="L519" s="12"/>
      <c r="M519" s="12"/>
      <c r="N519" s="15"/>
    </row>
    <row r="520" spans="2:14" s="10" customFormat="1" ht="16.5" customHeight="1" x14ac:dyDescent="0.25">
      <c r="B520" s="129"/>
      <c r="C520" s="44">
        <v>47</v>
      </c>
      <c r="D520" s="49" t="s">
        <v>14</v>
      </c>
      <c r="E520" s="44">
        <v>1101</v>
      </c>
      <c r="F520" s="20">
        <v>3.14</v>
      </c>
      <c r="G520" s="12"/>
      <c r="H520" s="12">
        <v>3.14</v>
      </c>
      <c r="I520" s="12"/>
      <c r="J520" s="12"/>
      <c r="K520" s="12"/>
      <c r="L520" s="12"/>
      <c r="M520" s="12"/>
      <c r="N520" s="15"/>
    </row>
    <row r="521" spans="2:14" s="10" customFormat="1" ht="16.5" customHeight="1" x14ac:dyDescent="0.25">
      <c r="B521" s="129"/>
      <c r="C521" s="44">
        <v>49</v>
      </c>
      <c r="D521" s="49" t="s">
        <v>15</v>
      </c>
      <c r="E521" s="44">
        <v>4329</v>
      </c>
      <c r="F521" s="20">
        <v>3.14</v>
      </c>
      <c r="G521" s="12"/>
      <c r="H521" s="12"/>
      <c r="I521" s="12"/>
      <c r="J521" s="12"/>
      <c r="K521" s="12"/>
      <c r="L521" s="12">
        <v>3.14</v>
      </c>
      <c r="M521" s="12"/>
      <c r="N521" s="15"/>
    </row>
    <row r="522" spans="2:14" s="10" customFormat="1" ht="16.5" customHeight="1" x14ac:dyDescent="0.25">
      <c r="B522" s="129"/>
      <c r="C522" s="44">
        <v>50</v>
      </c>
      <c r="D522" s="49" t="s">
        <v>14</v>
      </c>
      <c r="E522" s="44">
        <v>1101</v>
      </c>
      <c r="F522" s="20">
        <v>3.14</v>
      </c>
      <c r="G522" s="12"/>
      <c r="H522" s="12">
        <v>3.14</v>
      </c>
      <c r="I522" s="12"/>
      <c r="J522" s="12"/>
      <c r="K522" s="12"/>
      <c r="L522" s="12"/>
      <c r="M522" s="12"/>
      <c r="N522" s="15"/>
    </row>
    <row r="523" spans="2:14" s="10" customFormat="1" ht="16.5" customHeight="1" x14ac:dyDescent="0.25">
      <c r="B523" s="129"/>
      <c r="C523" s="44">
        <v>51</v>
      </c>
      <c r="D523" s="49" t="s">
        <v>14</v>
      </c>
      <c r="E523" s="44">
        <v>4329</v>
      </c>
      <c r="F523" s="20">
        <v>3.14</v>
      </c>
      <c r="G523" s="12"/>
      <c r="H523" s="12"/>
      <c r="I523" s="12"/>
      <c r="J523" s="12"/>
      <c r="K523" s="12"/>
      <c r="L523" s="12">
        <v>3.14</v>
      </c>
      <c r="M523" s="12"/>
      <c r="N523" s="15"/>
    </row>
    <row r="524" spans="2:14" s="10" customFormat="1" ht="16.5" customHeight="1" x14ac:dyDescent="0.25">
      <c r="B524" s="129"/>
      <c r="C524" s="117">
        <v>52</v>
      </c>
      <c r="D524" s="49" t="s">
        <v>16</v>
      </c>
      <c r="E524" s="44">
        <v>4129</v>
      </c>
      <c r="F524" s="20">
        <v>3.14</v>
      </c>
      <c r="G524" s="12"/>
      <c r="H524" s="12"/>
      <c r="I524" s="12"/>
      <c r="J524" s="12"/>
      <c r="K524" s="12"/>
      <c r="L524" s="12">
        <v>3.14</v>
      </c>
      <c r="M524" s="12"/>
      <c r="N524" s="15"/>
    </row>
    <row r="525" spans="2:14" s="10" customFormat="1" ht="16.5" customHeight="1" x14ac:dyDescent="0.25">
      <c r="B525" s="129"/>
      <c r="C525" s="117"/>
      <c r="D525" s="49" t="s">
        <v>17</v>
      </c>
      <c r="E525" s="44">
        <v>4129</v>
      </c>
      <c r="F525" s="20">
        <v>3.14</v>
      </c>
      <c r="G525" s="12"/>
      <c r="H525" s="12"/>
      <c r="I525" s="12"/>
      <c r="J525" s="12"/>
      <c r="K525" s="12"/>
      <c r="L525" s="12">
        <v>3.14</v>
      </c>
      <c r="M525" s="12"/>
      <c r="N525" s="15"/>
    </row>
    <row r="526" spans="2:14" s="10" customFormat="1" ht="16.5" customHeight="1" x14ac:dyDescent="0.25">
      <c r="B526" s="129"/>
      <c r="C526" s="44">
        <v>53</v>
      </c>
      <c r="D526" s="49" t="s">
        <v>15</v>
      </c>
      <c r="E526" s="44">
        <v>1101</v>
      </c>
      <c r="F526" s="20">
        <v>3.14</v>
      </c>
      <c r="G526" s="12"/>
      <c r="H526" s="12">
        <v>3.14</v>
      </c>
      <c r="I526" s="12"/>
      <c r="J526" s="12"/>
      <c r="K526" s="12"/>
      <c r="L526" s="12"/>
      <c r="M526" s="12"/>
      <c r="N526" s="15"/>
    </row>
    <row r="527" spans="2:14" s="10" customFormat="1" ht="16.5" customHeight="1" x14ac:dyDescent="0.25">
      <c r="B527" s="129"/>
      <c r="C527" s="117">
        <v>54</v>
      </c>
      <c r="D527" s="49" t="s">
        <v>18</v>
      </c>
      <c r="E527" s="44">
        <v>4129</v>
      </c>
      <c r="F527" s="20">
        <v>3.14</v>
      </c>
      <c r="G527" s="12"/>
      <c r="H527" s="12"/>
      <c r="I527" s="12"/>
      <c r="J527" s="12"/>
      <c r="K527" s="12"/>
      <c r="L527" s="12">
        <v>3.14</v>
      </c>
      <c r="M527" s="12"/>
      <c r="N527" s="15"/>
    </row>
    <row r="528" spans="2:14" s="10" customFormat="1" ht="16.5" customHeight="1" x14ac:dyDescent="0.25">
      <c r="B528" s="129"/>
      <c r="C528" s="117"/>
      <c r="D528" s="49" t="s">
        <v>19</v>
      </c>
      <c r="E528" s="44">
        <v>4129</v>
      </c>
      <c r="F528" s="20">
        <v>3.14</v>
      </c>
      <c r="G528" s="12"/>
      <c r="H528" s="12"/>
      <c r="I528" s="12"/>
      <c r="J528" s="12"/>
      <c r="K528" s="12"/>
      <c r="L528" s="12">
        <v>3.14</v>
      </c>
      <c r="M528" s="12"/>
      <c r="N528" s="15"/>
    </row>
    <row r="529" spans="2:14" s="10" customFormat="1" ht="16.5" customHeight="1" x14ac:dyDescent="0.25">
      <c r="B529" s="129"/>
      <c r="C529" s="117">
        <v>55</v>
      </c>
      <c r="D529" s="49" t="s">
        <v>14</v>
      </c>
      <c r="E529" s="44">
        <v>4329</v>
      </c>
      <c r="F529" s="20">
        <v>3.14</v>
      </c>
      <c r="G529" s="12"/>
      <c r="H529" s="12"/>
      <c r="I529" s="12"/>
      <c r="J529" s="12"/>
      <c r="K529" s="12"/>
      <c r="L529" s="12">
        <v>3.14</v>
      </c>
      <c r="M529" s="12"/>
      <c r="N529" s="15"/>
    </row>
    <row r="530" spans="2:14" s="10" customFormat="1" ht="16.5" customHeight="1" x14ac:dyDescent="0.25">
      <c r="B530" s="129"/>
      <c r="C530" s="117"/>
      <c r="D530" s="49" t="s">
        <v>15</v>
      </c>
      <c r="E530" s="44">
        <v>4329</v>
      </c>
      <c r="F530" s="20">
        <v>3.14</v>
      </c>
      <c r="G530" s="12"/>
      <c r="H530" s="12"/>
      <c r="I530" s="12"/>
      <c r="J530" s="12"/>
      <c r="K530" s="12"/>
      <c r="L530" s="12">
        <v>3.14</v>
      </c>
      <c r="M530" s="12"/>
      <c r="N530" s="15"/>
    </row>
    <row r="531" spans="2:14" s="10" customFormat="1" ht="16.5" customHeight="1" x14ac:dyDescent="0.25">
      <c r="B531" s="129"/>
      <c r="C531" s="117">
        <v>56</v>
      </c>
      <c r="D531" s="49" t="s">
        <v>14</v>
      </c>
      <c r="E531" s="44">
        <v>4129</v>
      </c>
      <c r="F531" s="20">
        <v>3.14</v>
      </c>
      <c r="G531" s="12"/>
      <c r="H531" s="12"/>
      <c r="I531" s="12"/>
      <c r="J531" s="12"/>
      <c r="K531" s="12"/>
      <c r="L531" s="12">
        <v>3.14</v>
      </c>
      <c r="M531" s="12"/>
      <c r="N531" s="15"/>
    </row>
    <row r="532" spans="2:14" s="10" customFormat="1" ht="16.5" customHeight="1" x14ac:dyDescent="0.25">
      <c r="B532" s="129"/>
      <c r="C532" s="117"/>
      <c r="D532" s="49" t="s">
        <v>15</v>
      </c>
      <c r="E532" s="44">
        <v>4129</v>
      </c>
      <c r="F532" s="20">
        <v>3.14</v>
      </c>
      <c r="G532" s="12"/>
      <c r="H532" s="12"/>
      <c r="I532" s="12"/>
      <c r="J532" s="12"/>
      <c r="K532" s="12"/>
      <c r="L532" s="12">
        <v>3.14</v>
      </c>
      <c r="M532" s="12"/>
      <c r="N532" s="15"/>
    </row>
    <row r="533" spans="2:14" s="10" customFormat="1" ht="16.5" customHeight="1" x14ac:dyDescent="0.25">
      <c r="B533" s="129"/>
      <c r="C533" s="117"/>
      <c r="D533" s="49" t="s">
        <v>16</v>
      </c>
      <c r="E533" s="44">
        <v>4129</v>
      </c>
      <c r="F533" s="20">
        <v>3.14</v>
      </c>
      <c r="G533" s="12"/>
      <c r="H533" s="12"/>
      <c r="I533" s="12"/>
      <c r="J533" s="12"/>
      <c r="K533" s="12"/>
      <c r="L533" s="12">
        <v>3.14</v>
      </c>
      <c r="M533" s="12"/>
      <c r="N533" s="15"/>
    </row>
    <row r="534" spans="2:14" s="10" customFormat="1" ht="16.5" customHeight="1" x14ac:dyDescent="0.25">
      <c r="B534" s="129"/>
      <c r="C534" s="44" t="s">
        <v>101</v>
      </c>
      <c r="D534" s="49" t="s">
        <v>15</v>
      </c>
      <c r="E534" s="44">
        <v>4129</v>
      </c>
      <c r="F534" s="20">
        <v>3.14</v>
      </c>
      <c r="G534" s="12"/>
      <c r="H534" s="12"/>
      <c r="I534" s="12"/>
      <c r="J534" s="12"/>
      <c r="K534" s="12"/>
      <c r="L534" s="12">
        <v>3.14</v>
      </c>
      <c r="M534" s="12"/>
      <c r="N534" s="15"/>
    </row>
    <row r="535" spans="2:14" s="10" customFormat="1" ht="16.5" customHeight="1" x14ac:dyDescent="0.25">
      <c r="B535" s="129"/>
      <c r="C535" s="44">
        <v>61</v>
      </c>
      <c r="D535" s="49" t="s">
        <v>14</v>
      </c>
      <c r="E535" s="44">
        <v>4329</v>
      </c>
      <c r="F535" s="20">
        <v>3.14</v>
      </c>
      <c r="G535" s="12"/>
      <c r="H535" s="12"/>
      <c r="I535" s="12"/>
      <c r="J535" s="12"/>
      <c r="K535" s="12"/>
      <c r="L535" s="12">
        <v>3.14</v>
      </c>
      <c r="M535" s="12"/>
      <c r="N535" s="15"/>
    </row>
    <row r="536" spans="2:14" s="10" customFormat="1" ht="16.5" customHeight="1" x14ac:dyDescent="0.25">
      <c r="B536" s="129"/>
      <c r="C536" s="44">
        <v>63</v>
      </c>
      <c r="D536" s="49" t="s">
        <v>14</v>
      </c>
      <c r="E536" s="44">
        <v>4129</v>
      </c>
      <c r="F536" s="20">
        <v>3.14</v>
      </c>
      <c r="G536" s="12"/>
      <c r="H536" s="12"/>
      <c r="I536" s="12"/>
      <c r="J536" s="12"/>
      <c r="K536" s="12"/>
      <c r="L536" s="12">
        <v>3.14</v>
      </c>
      <c r="M536" s="12"/>
      <c r="N536" s="15"/>
    </row>
    <row r="537" spans="2:14" s="3" customFormat="1" ht="16.5" customHeight="1" x14ac:dyDescent="0.25">
      <c r="B537" s="129"/>
      <c r="C537" s="117">
        <v>64</v>
      </c>
      <c r="D537" s="49" t="s">
        <v>14</v>
      </c>
      <c r="E537" s="44">
        <v>4329</v>
      </c>
      <c r="F537" s="20">
        <v>7.51</v>
      </c>
      <c r="G537" s="12"/>
      <c r="H537" s="12"/>
      <c r="I537" s="12"/>
      <c r="J537" s="12"/>
      <c r="K537" s="12"/>
      <c r="L537" s="12">
        <v>7.51</v>
      </c>
      <c r="M537" s="12"/>
      <c r="N537" s="15"/>
    </row>
    <row r="538" spans="2:14" s="3" customFormat="1" ht="16.5" customHeight="1" x14ac:dyDescent="0.25">
      <c r="B538" s="129"/>
      <c r="C538" s="117"/>
      <c r="D538" s="49" t="s">
        <v>61</v>
      </c>
      <c r="E538" s="44">
        <v>5201</v>
      </c>
      <c r="F538" s="20">
        <v>0.09</v>
      </c>
      <c r="G538" s="12"/>
      <c r="H538" s="12"/>
      <c r="I538" s="12"/>
      <c r="J538" s="12"/>
      <c r="K538" s="12"/>
      <c r="L538" s="12"/>
      <c r="M538" s="12">
        <v>0.09</v>
      </c>
      <c r="N538" s="15"/>
    </row>
    <row r="539" spans="2:14" s="10" customFormat="1" ht="16.5" customHeight="1" x14ac:dyDescent="0.25">
      <c r="B539" s="129"/>
      <c r="C539" s="44">
        <v>69</v>
      </c>
      <c r="D539" s="49" t="s">
        <v>14</v>
      </c>
      <c r="E539" s="44">
        <v>2101</v>
      </c>
      <c r="F539" s="20">
        <v>3.14</v>
      </c>
      <c r="G539" s="12"/>
      <c r="H539" s="12"/>
      <c r="I539" s="12"/>
      <c r="J539" s="12">
        <v>3.14</v>
      </c>
      <c r="K539" s="12"/>
      <c r="L539" s="12"/>
      <c r="M539" s="12"/>
      <c r="N539" s="15"/>
    </row>
    <row r="540" spans="2:14" s="10" customFormat="1" ht="16.5" customHeight="1" x14ac:dyDescent="0.25">
      <c r="B540" s="129"/>
      <c r="C540" s="44">
        <v>73</v>
      </c>
      <c r="D540" s="49" t="s">
        <v>14</v>
      </c>
      <c r="E540" s="44">
        <v>4329</v>
      </c>
      <c r="F540" s="20">
        <v>3.14</v>
      </c>
      <c r="G540" s="12"/>
      <c r="H540" s="12"/>
      <c r="I540" s="12"/>
      <c r="J540" s="12"/>
      <c r="K540" s="12"/>
      <c r="L540" s="12">
        <v>3.14</v>
      </c>
      <c r="M540" s="12"/>
      <c r="N540" s="15"/>
    </row>
    <row r="541" spans="2:14" s="3" customFormat="1" ht="16.5" customHeight="1" thickBot="1" x14ac:dyDescent="0.3">
      <c r="B541" s="130"/>
      <c r="C541" s="47">
        <v>78</v>
      </c>
      <c r="D541" s="21" t="s">
        <v>19</v>
      </c>
      <c r="E541" s="47">
        <v>6301</v>
      </c>
      <c r="F541" s="22">
        <v>0.64</v>
      </c>
      <c r="G541" s="16"/>
      <c r="H541" s="16"/>
      <c r="I541" s="16"/>
      <c r="J541" s="16"/>
      <c r="K541" s="16"/>
      <c r="L541" s="16"/>
      <c r="M541" s="16"/>
      <c r="N541" s="17">
        <v>0.64</v>
      </c>
    </row>
    <row r="542" spans="2:14" s="5" customFormat="1" ht="22.5" customHeight="1" x14ac:dyDescent="0.25">
      <c r="B542" s="120" t="s">
        <v>2</v>
      </c>
      <c r="C542" s="107" t="s">
        <v>0</v>
      </c>
      <c r="D542" s="107" t="s">
        <v>1</v>
      </c>
      <c r="E542" s="107" t="s">
        <v>3</v>
      </c>
      <c r="F542" s="107" t="s">
        <v>4</v>
      </c>
      <c r="G542" s="107" t="s">
        <v>6</v>
      </c>
      <c r="H542" s="107" t="s">
        <v>80</v>
      </c>
      <c r="I542" s="107" t="s">
        <v>81</v>
      </c>
      <c r="J542" s="107" t="s">
        <v>102</v>
      </c>
      <c r="K542" s="107" t="s">
        <v>7</v>
      </c>
      <c r="L542" s="107" t="s">
        <v>8</v>
      </c>
      <c r="M542" s="107" t="s">
        <v>9</v>
      </c>
      <c r="N542" s="109" t="s">
        <v>21</v>
      </c>
    </row>
    <row r="543" spans="2:14" s="5" customFormat="1" ht="14.25" customHeight="1" x14ac:dyDescent="0.25">
      <c r="B543" s="121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10"/>
    </row>
    <row r="544" spans="2:14" s="5" customFormat="1" ht="14.25" customHeight="1" x14ac:dyDescent="0.25">
      <c r="B544" s="121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10"/>
    </row>
    <row r="545" spans="2:15" s="5" customFormat="1" ht="14.25" customHeight="1" x14ac:dyDescent="0.25">
      <c r="B545" s="121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10"/>
    </row>
    <row r="546" spans="2:15" s="5" customFormat="1" ht="14.25" customHeight="1" x14ac:dyDescent="0.25">
      <c r="B546" s="122"/>
      <c r="C546" s="123"/>
      <c r="D546" s="123"/>
      <c r="E546" s="123"/>
      <c r="F546" s="41" t="s">
        <v>5</v>
      </c>
      <c r="G546" s="41" t="s">
        <v>5</v>
      </c>
      <c r="H546" s="41" t="s">
        <v>5</v>
      </c>
      <c r="I546" s="41" t="s">
        <v>5</v>
      </c>
      <c r="J546" s="41" t="s">
        <v>5</v>
      </c>
      <c r="K546" s="41" t="s">
        <v>5</v>
      </c>
      <c r="L546" s="41" t="s">
        <v>5</v>
      </c>
      <c r="M546" s="41" t="s">
        <v>5</v>
      </c>
      <c r="N546" s="4" t="s">
        <v>5</v>
      </c>
    </row>
    <row r="547" spans="2:15" ht="13.5" customHeight="1" thickBot="1" x14ac:dyDescent="0.3">
      <c r="B547" s="7">
        <v>1</v>
      </c>
      <c r="C547" s="9">
        <v>2</v>
      </c>
      <c r="D547" s="9">
        <v>3</v>
      </c>
      <c r="E547" s="9">
        <v>4</v>
      </c>
      <c r="F547" s="9">
        <v>5</v>
      </c>
      <c r="G547" s="9">
        <v>6</v>
      </c>
      <c r="H547" s="9">
        <v>7</v>
      </c>
      <c r="I547" s="9"/>
      <c r="J547" s="9"/>
      <c r="K547" s="9">
        <v>9</v>
      </c>
      <c r="L547" s="9">
        <v>10</v>
      </c>
      <c r="M547" s="9">
        <v>11</v>
      </c>
      <c r="N547" s="6">
        <v>14</v>
      </c>
    </row>
    <row r="548" spans="2:15" s="10" customFormat="1" ht="15.75" x14ac:dyDescent="0.25">
      <c r="B548" s="124" t="s">
        <v>74</v>
      </c>
      <c r="C548" s="45">
        <v>83</v>
      </c>
      <c r="D548" s="18" t="s">
        <v>15</v>
      </c>
      <c r="E548" s="45">
        <v>4329</v>
      </c>
      <c r="F548" s="19">
        <v>3.14</v>
      </c>
      <c r="G548" s="13"/>
      <c r="H548" s="13"/>
      <c r="I548" s="13"/>
      <c r="J548" s="13"/>
      <c r="K548" s="13"/>
      <c r="L548" s="13">
        <v>3.14</v>
      </c>
      <c r="M548" s="13"/>
      <c r="N548" s="14"/>
    </row>
    <row r="549" spans="2:15" s="10" customFormat="1" ht="15.75" x14ac:dyDescent="0.25">
      <c r="B549" s="114"/>
      <c r="C549" s="44">
        <v>85</v>
      </c>
      <c r="D549" s="49" t="s">
        <v>15</v>
      </c>
      <c r="E549" s="44">
        <v>3201</v>
      </c>
      <c r="F549" s="20">
        <v>3.14</v>
      </c>
      <c r="G549" s="12"/>
      <c r="H549" s="12"/>
      <c r="I549" s="12"/>
      <c r="J549" s="12"/>
      <c r="K549" s="12">
        <v>3.14</v>
      </c>
      <c r="L549" s="12"/>
      <c r="M549" s="12"/>
      <c r="N549" s="15"/>
    </row>
    <row r="550" spans="2:15" s="10" customFormat="1" ht="15.75" x14ac:dyDescent="0.25">
      <c r="B550" s="114"/>
      <c r="C550" s="44">
        <v>86</v>
      </c>
      <c r="D550" s="49" t="s">
        <v>15</v>
      </c>
      <c r="E550" s="44">
        <v>3501</v>
      </c>
      <c r="F550" s="20">
        <v>3.14</v>
      </c>
      <c r="G550" s="12"/>
      <c r="H550" s="12"/>
      <c r="I550" s="12"/>
      <c r="J550" s="12"/>
      <c r="K550" s="12">
        <v>3.14</v>
      </c>
      <c r="L550" s="12"/>
      <c r="M550" s="12"/>
      <c r="N550" s="15"/>
    </row>
    <row r="551" spans="2:15" s="10" customFormat="1" ht="15.75" x14ac:dyDescent="0.25">
      <c r="B551" s="114"/>
      <c r="C551" s="44">
        <v>87</v>
      </c>
      <c r="D551" s="49" t="s">
        <v>17</v>
      </c>
      <c r="E551" s="44">
        <v>4329</v>
      </c>
      <c r="F551" s="20">
        <v>3.14</v>
      </c>
      <c r="G551" s="12"/>
      <c r="H551" s="12"/>
      <c r="I551" s="12"/>
      <c r="J551" s="12"/>
      <c r="K551" s="12"/>
      <c r="L551" s="12">
        <v>3.14</v>
      </c>
      <c r="M551" s="12"/>
      <c r="N551" s="15"/>
    </row>
    <row r="552" spans="2:15" s="3" customFormat="1" ht="16.5" thickBot="1" x14ac:dyDescent="0.3">
      <c r="B552" s="125"/>
      <c r="C552" s="158" t="s">
        <v>75</v>
      </c>
      <c r="D552" s="158"/>
      <c r="E552" s="158"/>
      <c r="F552" s="100">
        <f>F454+F455+F456+F457+F458+F459+F460+F461+F462+F463+F470+F471+F472+F473+F474+F475+F476+F477+F478+F479+F480+F481+F482+F483+F484+F485+F486+F487+F488+F489+F490+F491+F492+F493+F494+F495+F496+F497+F498+F499+F500+F501+F502+F509+F510+F511+F512+F513+F514+F515+F516+F517+F518+F519+F520+F521+F522+F523+F524+F525+F526+F527+F528+F529+F530+F531+F532+F533+F534+F535+F536+F537+F538+F539+F540+F541+F548+F549+F550+F551</f>
        <v>214.02999999999966</v>
      </c>
      <c r="G552" s="100">
        <f t="shared" ref="G552:N552" si="2">G454+G455+G456+G457+G458+G459+G460+G461+G462+G463+G470+G471+G472+G473+G474+G475+G476+G477+G478+G479+G480+G481+G482+G483+G484+G485+G486+G487+G488+G489+G490+G491+G492+G493+G494+G495+G496+G497+G498+G499+G500+G501+G502+G509+G510+G511+G512+G513+G514+G515+G516+G517+G518+G519+G520+G521+G522+G523+G524+G525+G526+G527+G528+G529+G530+G531+G532+G533+G534+G535+G536+G537+G538+G539+G540+G541+G548+G549+G550+G551</f>
        <v>0</v>
      </c>
      <c r="H552" s="100">
        <f t="shared" si="2"/>
        <v>40.82</v>
      </c>
      <c r="I552" s="100">
        <f t="shared" si="2"/>
        <v>0</v>
      </c>
      <c r="J552" s="100">
        <f t="shared" si="2"/>
        <v>3.14</v>
      </c>
      <c r="K552" s="100">
        <f t="shared" si="2"/>
        <v>12.56</v>
      </c>
      <c r="L552" s="100">
        <f t="shared" si="2"/>
        <v>120.55000000000001</v>
      </c>
      <c r="M552" s="100">
        <f t="shared" si="2"/>
        <v>36.32</v>
      </c>
      <c r="N552" s="100">
        <f t="shared" si="2"/>
        <v>0.64</v>
      </c>
      <c r="O552" s="11">
        <f>H552+J552+K552+L552+M552+N552</f>
        <v>214.03</v>
      </c>
    </row>
    <row r="553" spans="2:15" s="3" customFormat="1" ht="15.75" x14ac:dyDescent="0.25">
      <c r="B553" s="126" t="s">
        <v>76</v>
      </c>
      <c r="C553" s="146">
        <v>26</v>
      </c>
      <c r="D553" s="40" t="s">
        <v>14</v>
      </c>
      <c r="E553" s="79">
        <v>1415</v>
      </c>
      <c r="F553" s="23">
        <v>36.42</v>
      </c>
      <c r="G553" s="24"/>
      <c r="H553" s="24">
        <v>36.42</v>
      </c>
      <c r="I553" s="24"/>
      <c r="J553" s="24"/>
      <c r="K553" s="24"/>
      <c r="L553" s="24"/>
      <c r="M553" s="24"/>
      <c r="N553" s="25"/>
    </row>
    <row r="554" spans="2:15" s="3" customFormat="1" ht="15.75" x14ac:dyDescent="0.25">
      <c r="B554" s="126"/>
      <c r="C554" s="146"/>
      <c r="D554" s="49" t="s">
        <v>15</v>
      </c>
      <c r="E554" s="44">
        <v>3204</v>
      </c>
      <c r="F554" s="20">
        <v>4.88</v>
      </c>
      <c r="G554" s="12"/>
      <c r="H554" s="12"/>
      <c r="I554" s="12"/>
      <c r="J554" s="12"/>
      <c r="K554" s="12">
        <v>4.88</v>
      </c>
      <c r="L554" s="12"/>
      <c r="M554" s="12"/>
      <c r="N554" s="15"/>
    </row>
    <row r="555" spans="2:15" s="3" customFormat="1" ht="15.75" x14ac:dyDescent="0.25">
      <c r="B555" s="126"/>
      <c r="C555" s="147"/>
      <c r="D555" s="49" t="s">
        <v>16</v>
      </c>
      <c r="E555" s="44">
        <v>3101</v>
      </c>
      <c r="F555" s="20">
        <v>3.58</v>
      </c>
      <c r="G555" s="12"/>
      <c r="H555" s="12"/>
      <c r="I555" s="12"/>
      <c r="J555" s="12"/>
      <c r="K555" s="12">
        <v>3.58</v>
      </c>
      <c r="L555" s="12"/>
      <c r="M555" s="12"/>
      <c r="N555" s="15"/>
    </row>
    <row r="556" spans="2:15" s="10" customFormat="1" ht="15.75" x14ac:dyDescent="0.25">
      <c r="B556" s="126"/>
      <c r="C556" s="44">
        <v>30</v>
      </c>
      <c r="D556" s="49" t="s">
        <v>14</v>
      </c>
      <c r="E556" s="44">
        <v>4239</v>
      </c>
      <c r="F556" s="20">
        <v>3.14</v>
      </c>
      <c r="G556" s="12"/>
      <c r="H556" s="12"/>
      <c r="I556" s="12"/>
      <c r="J556" s="12"/>
      <c r="K556" s="12"/>
      <c r="L556" s="12">
        <v>3.14</v>
      </c>
      <c r="M556" s="12"/>
      <c r="N556" s="15"/>
    </row>
    <row r="557" spans="2:15" s="10" customFormat="1" ht="16.5" customHeight="1" x14ac:dyDescent="0.25">
      <c r="B557" s="126"/>
      <c r="C557" s="44">
        <v>42</v>
      </c>
      <c r="D557" s="49" t="s">
        <v>14</v>
      </c>
      <c r="E557" s="44">
        <v>4239</v>
      </c>
      <c r="F557" s="20">
        <v>3.14</v>
      </c>
      <c r="G557" s="12"/>
      <c r="H557" s="12"/>
      <c r="I557" s="12"/>
      <c r="J557" s="12"/>
      <c r="K557" s="12"/>
      <c r="L557" s="12">
        <v>3.14</v>
      </c>
      <c r="M557" s="12"/>
      <c r="N557" s="15"/>
    </row>
    <row r="558" spans="2:15" s="3" customFormat="1" ht="16.5" customHeight="1" x14ac:dyDescent="0.25">
      <c r="B558" s="126"/>
      <c r="C558" s="44">
        <v>39</v>
      </c>
      <c r="D558" s="49" t="s">
        <v>20</v>
      </c>
      <c r="E558" s="44">
        <v>6301</v>
      </c>
      <c r="F558" s="20">
        <v>0.35</v>
      </c>
      <c r="G558" s="12"/>
      <c r="H558" s="12"/>
      <c r="I558" s="12"/>
      <c r="J558" s="12"/>
      <c r="K558" s="12"/>
      <c r="L558" s="12"/>
      <c r="M558" s="12"/>
      <c r="N558" s="15">
        <v>0.35</v>
      </c>
    </row>
    <row r="559" spans="2:15" s="3" customFormat="1" ht="16.5" customHeight="1" x14ac:dyDescent="0.25">
      <c r="B559" s="126"/>
      <c r="C559" s="44">
        <v>40</v>
      </c>
      <c r="D559" s="49" t="s">
        <v>19</v>
      </c>
      <c r="E559" s="44">
        <v>6301</v>
      </c>
      <c r="F559" s="20">
        <v>2.37</v>
      </c>
      <c r="G559" s="12"/>
      <c r="H559" s="12"/>
      <c r="I559" s="12"/>
      <c r="J559" s="12"/>
      <c r="K559" s="12"/>
      <c r="L559" s="12"/>
      <c r="M559" s="12"/>
      <c r="N559" s="15">
        <v>2.37</v>
      </c>
    </row>
    <row r="560" spans="2:15" s="3" customFormat="1" ht="16.5" customHeight="1" x14ac:dyDescent="0.25">
      <c r="B560" s="126"/>
      <c r="C560" s="44">
        <v>41</v>
      </c>
      <c r="D560" s="49" t="s">
        <v>17</v>
      </c>
      <c r="E560" s="44">
        <v>6601</v>
      </c>
      <c r="F560" s="20">
        <v>1.01</v>
      </c>
      <c r="G560" s="12"/>
      <c r="H560" s="12"/>
      <c r="I560" s="12"/>
      <c r="J560" s="12"/>
      <c r="K560" s="12"/>
      <c r="L560" s="12"/>
      <c r="M560" s="12"/>
      <c r="N560" s="15">
        <v>1.01</v>
      </c>
    </row>
    <row r="561" spans="2:14" s="3" customFormat="1" ht="16.5" customHeight="1" x14ac:dyDescent="0.25">
      <c r="B561" s="126"/>
      <c r="C561" s="44">
        <v>43</v>
      </c>
      <c r="D561" s="49" t="s">
        <v>18</v>
      </c>
      <c r="E561" s="44">
        <v>6301</v>
      </c>
      <c r="F561" s="20">
        <v>1.21</v>
      </c>
      <c r="G561" s="12"/>
      <c r="H561" s="12"/>
      <c r="I561" s="12"/>
      <c r="J561" s="12"/>
      <c r="K561" s="12"/>
      <c r="L561" s="12"/>
      <c r="M561" s="12"/>
      <c r="N561" s="15">
        <v>1.21</v>
      </c>
    </row>
    <row r="562" spans="2:14" s="3" customFormat="1" ht="16.5" customHeight="1" x14ac:dyDescent="0.25">
      <c r="B562" s="126"/>
      <c r="C562" s="44">
        <v>45</v>
      </c>
      <c r="D562" s="49" t="s">
        <v>25</v>
      </c>
      <c r="E562" s="44">
        <v>5130</v>
      </c>
      <c r="F562" s="20">
        <v>1.84</v>
      </c>
      <c r="G562" s="12"/>
      <c r="H562" s="12"/>
      <c r="I562" s="12"/>
      <c r="J562" s="12"/>
      <c r="K562" s="12"/>
      <c r="L562" s="12"/>
      <c r="M562" s="12">
        <v>1.84</v>
      </c>
      <c r="N562" s="15"/>
    </row>
    <row r="563" spans="2:14" s="3" customFormat="1" ht="16.5" customHeight="1" x14ac:dyDescent="0.25">
      <c r="B563" s="126"/>
      <c r="C563" s="44">
        <v>53</v>
      </c>
      <c r="D563" s="49" t="s">
        <v>18</v>
      </c>
      <c r="E563" s="44">
        <v>6601</v>
      </c>
      <c r="F563" s="20">
        <v>3.02</v>
      </c>
      <c r="G563" s="12"/>
      <c r="H563" s="12"/>
      <c r="I563" s="12"/>
      <c r="J563" s="12"/>
      <c r="K563" s="12"/>
      <c r="L563" s="12"/>
      <c r="M563" s="12"/>
      <c r="N563" s="15">
        <v>3.02</v>
      </c>
    </row>
    <row r="564" spans="2:14" s="3" customFormat="1" ht="16.5" customHeight="1" x14ac:dyDescent="0.25">
      <c r="B564" s="126"/>
      <c r="C564" s="148">
        <v>56</v>
      </c>
      <c r="D564" s="49" t="s">
        <v>20</v>
      </c>
      <c r="E564" s="44">
        <v>5201</v>
      </c>
      <c r="F564" s="20">
        <v>2.1800000000000002</v>
      </c>
      <c r="G564" s="12"/>
      <c r="H564" s="12"/>
      <c r="I564" s="12"/>
      <c r="J564" s="12"/>
      <c r="K564" s="12"/>
      <c r="L564" s="12"/>
      <c r="M564" s="12">
        <v>2.1800000000000002</v>
      </c>
      <c r="N564" s="15"/>
    </row>
    <row r="565" spans="2:14" s="3" customFormat="1" ht="16.5" customHeight="1" x14ac:dyDescent="0.25">
      <c r="B565" s="126"/>
      <c r="C565" s="146"/>
      <c r="D565" s="49" t="s">
        <v>25</v>
      </c>
      <c r="E565" s="44">
        <v>6601</v>
      </c>
      <c r="F565" s="20">
        <v>2.36</v>
      </c>
      <c r="G565" s="12"/>
      <c r="H565" s="12"/>
      <c r="I565" s="12"/>
      <c r="J565" s="12"/>
      <c r="K565" s="12"/>
      <c r="L565" s="12"/>
      <c r="M565" s="12"/>
      <c r="N565" s="15">
        <v>2.36</v>
      </c>
    </row>
    <row r="566" spans="2:14" s="3" customFormat="1" ht="16.5" customHeight="1" x14ac:dyDescent="0.25">
      <c r="B566" s="126"/>
      <c r="C566" s="147"/>
      <c r="D566" s="49" t="s">
        <v>28</v>
      </c>
      <c r="E566" s="44">
        <v>6601</v>
      </c>
      <c r="F566" s="20">
        <v>3.58</v>
      </c>
      <c r="G566" s="12"/>
      <c r="H566" s="12"/>
      <c r="I566" s="12"/>
      <c r="J566" s="12"/>
      <c r="K566" s="12"/>
      <c r="L566" s="12"/>
      <c r="M566" s="12"/>
      <c r="N566" s="15">
        <v>3.58</v>
      </c>
    </row>
    <row r="567" spans="2:14" s="3" customFormat="1" ht="16.5" customHeight="1" x14ac:dyDescent="0.25">
      <c r="B567" s="126"/>
      <c r="C567" s="148">
        <v>58</v>
      </c>
      <c r="D567" s="49" t="s">
        <v>20</v>
      </c>
      <c r="E567" s="44">
        <v>5130</v>
      </c>
      <c r="F567" s="20">
        <v>1.55</v>
      </c>
      <c r="G567" s="12"/>
      <c r="H567" s="12"/>
      <c r="I567" s="12"/>
      <c r="J567" s="12"/>
      <c r="K567" s="12"/>
      <c r="L567" s="12"/>
      <c r="M567" s="12">
        <v>1.55</v>
      </c>
      <c r="N567" s="15"/>
    </row>
    <row r="568" spans="2:14" s="3" customFormat="1" ht="16.5" customHeight="1" x14ac:dyDescent="0.25">
      <c r="B568" s="126"/>
      <c r="C568" s="147"/>
      <c r="D568" s="49" t="s">
        <v>28</v>
      </c>
      <c r="E568" s="44">
        <v>5130</v>
      </c>
      <c r="F568" s="20">
        <v>2.0299999999999998</v>
      </c>
      <c r="G568" s="12"/>
      <c r="H568" s="12"/>
      <c r="I568" s="12"/>
      <c r="J568" s="12"/>
      <c r="K568" s="12"/>
      <c r="L568" s="12"/>
      <c r="M568" s="12">
        <v>2.0299999999999998</v>
      </c>
      <c r="N568" s="15"/>
    </row>
    <row r="569" spans="2:14" s="3" customFormat="1" ht="16.5" customHeight="1" x14ac:dyDescent="0.25">
      <c r="B569" s="126"/>
      <c r="C569" s="148">
        <v>59</v>
      </c>
      <c r="D569" s="49" t="s">
        <v>15</v>
      </c>
      <c r="E569" s="44">
        <v>5130</v>
      </c>
      <c r="F569" s="20">
        <v>2.31</v>
      </c>
      <c r="G569" s="12"/>
      <c r="H569" s="12"/>
      <c r="I569" s="12"/>
      <c r="J569" s="12"/>
      <c r="K569" s="12"/>
      <c r="L569" s="12"/>
      <c r="M569" s="12">
        <v>2.31</v>
      </c>
      <c r="N569" s="15"/>
    </row>
    <row r="570" spans="2:14" s="3" customFormat="1" ht="16.5" customHeight="1" x14ac:dyDescent="0.25">
      <c r="B570" s="126"/>
      <c r="C570" s="146"/>
      <c r="D570" s="49" t="s">
        <v>16</v>
      </c>
      <c r="E570" s="44">
        <v>5130</v>
      </c>
      <c r="F570" s="20">
        <v>1.78</v>
      </c>
      <c r="G570" s="12"/>
      <c r="H570" s="12"/>
      <c r="I570" s="12"/>
      <c r="J570" s="12"/>
      <c r="K570" s="12"/>
      <c r="L570" s="12"/>
      <c r="M570" s="12">
        <v>1.78</v>
      </c>
      <c r="N570" s="15"/>
    </row>
    <row r="571" spans="2:14" s="3" customFormat="1" ht="16.5" customHeight="1" x14ac:dyDescent="0.25">
      <c r="B571" s="126"/>
      <c r="C571" s="147"/>
      <c r="D571" s="49" t="s">
        <v>17</v>
      </c>
      <c r="E571" s="44">
        <v>5130</v>
      </c>
      <c r="F571" s="20"/>
      <c r="G571" s="12"/>
      <c r="H571" s="12"/>
      <c r="I571" s="12"/>
      <c r="J571" s="12"/>
      <c r="K571" s="12"/>
      <c r="L571" s="12"/>
      <c r="M571" s="12"/>
      <c r="N571" s="15"/>
    </row>
    <row r="572" spans="2:14" s="3" customFormat="1" ht="16.5" customHeight="1" x14ac:dyDescent="0.25">
      <c r="B572" s="126"/>
      <c r="C572" s="44">
        <v>64</v>
      </c>
      <c r="D572" s="49" t="s">
        <v>26</v>
      </c>
      <c r="E572" s="44">
        <v>6301</v>
      </c>
      <c r="F572" s="20">
        <v>0.61</v>
      </c>
      <c r="G572" s="12"/>
      <c r="H572" s="12"/>
      <c r="I572" s="12"/>
      <c r="J572" s="12"/>
      <c r="K572" s="12"/>
      <c r="L572" s="12"/>
      <c r="M572" s="12"/>
      <c r="N572" s="15">
        <v>0.61</v>
      </c>
    </row>
    <row r="573" spans="2:14" s="3" customFormat="1" ht="16.5" customHeight="1" x14ac:dyDescent="0.25">
      <c r="B573" s="126"/>
      <c r="C573" s="44">
        <v>65</v>
      </c>
      <c r="D573" s="49" t="s">
        <v>16</v>
      </c>
      <c r="E573" s="44">
        <v>6601</v>
      </c>
      <c r="F573" s="20">
        <v>0.49</v>
      </c>
      <c r="G573" s="12"/>
      <c r="H573" s="12"/>
      <c r="I573" s="12"/>
      <c r="J573" s="12"/>
      <c r="K573" s="12"/>
      <c r="L573" s="12"/>
      <c r="M573" s="12"/>
      <c r="N573" s="15">
        <v>0.49</v>
      </c>
    </row>
    <row r="574" spans="2:14" s="3" customFormat="1" ht="16.5" customHeight="1" x14ac:dyDescent="0.25">
      <c r="B574" s="126"/>
      <c r="C574" s="44">
        <v>66</v>
      </c>
      <c r="D574" s="49" t="s">
        <v>19</v>
      </c>
      <c r="E574" s="44">
        <v>5130</v>
      </c>
      <c r="F574" s="20">
        <v>0.38</v>
      </c>
      <c r="G574" s="12"/>
      <c r="H574" s="12"/>
      <c r="I574" s="12"/>
      <c r="J574" s="12"/>
      <c r="K574" s="12"/>
      <c r="L574" s="12"/>
      <c r="M574" s="12">
        <v>0.38</v>
      </c>
      <c r="N574" s="15"/>
    </row>
    <row r="575" spans="2:14" s="3" customFormat="1" ht="16.5" customHeight="1" x14ac:dyDescent="0.25">
      <c r="B575" s="126"/>
      <c r="C575" s="44">
        <v>63</v>
      </c>
      <c r="D575" s="49" t="s">
        <v>19</v>
      </c>
      <c r="E575" s="44">
        <v>5130</v>
      </c>
      <c r="F575" s="20"/>
      <c r="G575" s="12"/>
      <c r="H575" s="12"/>
      <c r="I575" s="12"/>
      <c r="J575" s="12"/>
      <c r="K575" s="12"/>
      <c r="L575" s="12"/>
      <c r="M575" s="12"/>
      <c r="N575" s="15"/>
    </row>
    <row r="576" spans="2:14" s="3" customFormat="1" ht="16.5" customHeight="1" x14ac:dyDescent="0.25">
      <c r="B576" s="126"/>
      <c r="C576" s="44">
        <v>72</v>
      </c>
      <c r="D576" s="49" t="s">
        <v>16</v>
      </c>
      <c r="E576" s="44">
        <v>6601</v>
      </c>
      <c r="F576" s="20">
        <v>6.02</v>
      </c>
      <c r="G576" s="12"/>
      <c r="H576" s="12"/>
      <c r="I576" s="12"/>
      <c r="J576" s="12"/>
      <c r="K576" s="12"/>
      <c r="L576" s="12"/>
      <c r="M576" s="12"/>
      <c r="N576" s="15">
        <v>6.02</v>
      </c>
    </row>
    <row r="577" spans="2:14" s="10" customFormat="1" ht="16.5" customHeight="1" x14ac:dyDescent="0.25">
      <c r="B577" s="126"/>
      <c r="C577" s="148">
        <v>89</v>
      </c>
      <c r="D577" s="49" t="s">
        <v>14</v>
      </c>
      <c r="E577" s="44">
        <v>4239</v>
      </c>
      <c r="F577" s="20">
        <v>3.14</v>
      </c>
      <c r="G577" s="12"/>
      <c r="H577" s="12"/>
      <c r="I577" s="12"/>
      <c r="J577" s="12"/>
      <c r="K577" s="12"/>
      <c r="L577" s="12">
        <v>3.14</v>
      </c>
      <c r="M577" s="12"/>
      <c r="N577" s="15"/>
    </row>
    <row r="578" spans="2:14" s="10" customFormat="1" ht="16.5" customHeight="1" x14ac:dyDescent="0.25">
      <c r="B578" s="126"/>
      <c r="C578" s="147"/>
      <c r="D578" s="49" t="s">
        <v>15</v>
      </c>
      <c r="E578" s="44">
        <v>4329</v>
      </c>
      <c r="F578" s="20">
        <v>3.14</v>
      </c>
      <c r="G578" s="12"/>
      <c r="H578" s="12"/>
      <c r="I578" s="12"/>
      <c r="J578" s="12"/>
      <c r="K578" s="12"/>
      <c r="L578" s="12">
        <v>3.14</v>
      </c>
      <c r="M578" s="12"/>
      <c r="N578" s="15"/>
    </row>
    <row r="579" spans="2:14" s="10" customFormat="1" ht="16.5" customHeight="1" x14ac:dyDescent="0.25">
      <c r="B579" s="126"/>
      <c r="C579" s="44">
        <v>90</v>
      </c>
      <c r="D579" s="49" t="s">
        <v>15</v>
      </c>
      <c r="E579" s="44">
        <v>3905</v>
      </c>
      <c r="F579" s="20">
        <v>3.14</v>
      </c>
      <c r="G579" s="12"/>
      <c r="H579" s="12"/>
      <c r="I579" s="12"/>
      <c r="J579" s="12"/>
      <c r="K579" s="12">
        <v>3.14</v>
      </c>
      <c r="L579" s="12"/>
      <c r="M579" s="12"/>
      <c r="N579" s="15"/>
    </row>
    <row r="580" spans="2:14" s="3" customFormat="1" ht="16.5" customHeight="1" thickBot="1" x14ac:dyDescent="0.3">
      <c r="B580" s="127"/>
      <c r="C580" s="47">
        <v>91</v>
      </c>
      <c r="D580" s="21" t="s">
        <v>20</v>
      </c>
      <c r="E580" s="47">
        <v>5201</v>
      </c>
      <c r="F580" s="22">
        <v>0.8</v>
      </c>
      <c r="G580" s="16"/>
      <c r="H580" s="16"/>
      <c r="I580" s="16"/>
      <c r="J580" s="16"/>
      <c r="K580" s="16"/>
      <c r="L580" s="16"/>
      <c r="M580" s="16">
        <v>0.8</v>
      </c>
      <c r="N580" s="17"/>
    </row>
    <row r="581" spans="2:14" s="5" customFormat="1" ht="22.5" customHeight="1" x14ac:dyDescent="0.25">
      <c r="B581" s="120" t="s">
        <v>2</v>
      </c>
      <c r="C581" s="107" t="s">
        <v>0</v>
      </c>
      <c r="D581" s="107" t="s">
        <v>1</v>
      </c>
      <c r="E581" s="107" t="s">
        <v>3</v>
      </c>
      <c r="F581" s="107" t="s">
        <v>4</v>
      </c>
      <c r="G581" s="107" t="s">
        <v>6</v>
      </c>
      <c r="H581" s="107" t="s">
        <v>80</v>
      </c>
      <c r="I581" s="107" t="s">
        <v>81</v>
      </c>
      <c r="J581" s="107" t="s">
        <v>102</v>
      </c>
      <c r="K581" s="107" t="s">
        <v>7</v>
      </c>
      <c r="L581" s="107" t="s">
        <v>8</v>
      </c>
      <c r="M581" s="107" t="s">
        <v>9</v>
      </c>
      <c r="N581" s="109" t="s">
        <v>21</v>
      </c>
    </row>
    <row r="582" spans="2:14" s="5" customFormat="1" ht="14.25" customHeight="1" x14ac:dyDescent="0.25">
      <c r="B582" s="121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10"/>
    </row>
    <row r="583" spans="2:14" s="5" customFormat="1" ht="14.25" customHeight="1" x14ac:dyDescent="0.25">
      <c r="B583" s="121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10"/>
    </row>
    <row r="584" spans="2:14" s="5" customFormat="1" ht="14.25" customHeight="1" x14ac:dyDescent="0.25">
      <c r="B584" s="121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10"/>
    </row>
    <row r="585" spans="2:14" s="5" customFormat="1" ht="14.25" customHeight="1" x14ac:dyDescent="0.25">
      <c r="B585" s="122"/>
      <c r="C585" s="123"/>
      <c r="D585" s="123"/>
      <c r="E585" s="123"/>
      <c r="F585" s="41" t="s">
        <v>5</v>
      </c>
      <c r="G585" s="41" t="s">
        <v>5</v>
      </c>
      <c r="H585" s="41" t="s">
        <v>5</v>
      </c>
      <c r="I585" s="41" t="s">
        <v>5</v>
      </c>
      <c r="J585" s="41" t="s">
        <v>5</v>
      </c>
      <c r="K585" s="41" t="s">
        <v>5</v>
      </c>
      <c r="L585" s="41" t="s">
        <v>5</v>
      </c>
      <c r="M585" s="41" t="s">
        <v>5</v>
      </c>
      <c r="N585" s="4" t="s">
        <v>5</v>
      </c>
    </row>
    <row r="586" spans="2:14" ht="13.5" customHeight="1" thickBot="1" x14ac:dyDescent="0.3">
      <c r="B586" s="7">
        <v>1</v>
      </c>
      <c r="C586" s="9">
        <v>2</v>
      </c>
      <c r="D586" s="9">
        <v>3</v>
      </c>
      <c r="E586" s="9">
        <v>4</v>
      </c>
      <c r="F586" s="9">
        <v>5</v>
      </c>
      <c r="G586" s="9">
        <v>6</v>
      </c>
      <c r="H586" s="9">
        <v>7</v>
      </c>
      <c r="I586" s="9"/>
      <c r="J586" s="9"/>
      <c r="K586" s="9">
        <v>9</v>
      </c>
      <c r="L586" s="9">
        <v>10</v>
      </c>
      <c r="M586" s="9">
        <v>11</v>
      </c>
      <c r="N586" s="6">
        <v>14</v>
      </c>
    </row>
    <row r="587" spans="2:14" s="3" customFormat="1" ht="15.75" x14ac:dyDescent="0.25">
      <c r="B587" s="111" t="s">
        <v>76</v>
      </c>
      <c r="C587" s="45">
        <v>91</v>
      </c>
      <c r="D587" s="18" t="s">
        <v>25</v>
      </c>
      <c r="E587" s="45">
        <v>5201</v>
      </c>
      <c r="F587" s="19">
        <v>0.13</v>
      </c>
      <c r="G587" s="13"/>
      <c r="H587" s="13"/>
      <c r="I587" s="13"/>
      <c r="J587" s="13"/>
      <c r="K587" s="13"/>
      <c r="L587" s="13"/>
      <c r="M587" s="13">
        <v>0.13</v>
      </c>
      <c r="N587" s="14"/>
    </row>
    <row r="588" spans="2:14" s="10" customFormat="1" ht="15.75" x14ac:dyDescent="0.25">
      <c r="B588" s="112"/>
      <c r="C588" s="117">
        <v>92</v>
      </c>
      <c r="D588" s="49" t="s">
        <v>15</v>
      </c>
      <c r="E588" s="44">
        <v>3905</v>
      </c>
      <c r="F588" s="20">
        <v>3.14</v>
      </c>
      <c r="G588" s="12"/>
      <c r="H588" s="12"/>
      <c r="I588" s="12"/>
      <c r="J588" s="12"/>
      <c r="K588" s="12">
        <v>3.14</v>
      </c>
      <c r="L588" s="12"/>
      <c r="M588" s="12"/>
      <c r="N588" s="15"/>
    </row>
    <row r="589" spans="2:14" s="10" customFormat="1" ht="15.75" x14ac:dyDescent="0.25">
      <c r="B589" s="112"/>
      <c r="C589" s="117"/>
      <c r="D589" s="49" t="s">
        <v>16</v>
      </c>
      <c r="E589" s="44">
        <v>4329</v>
      </c>
      <c r="F589" s="20">
        <v>3.14</v>
      </c>
      <c r="G589" s="12"/>
      <c r="H589" s="12"/>
      <c r="I589" s="12"/>
      <c r="J589" s="12"/>
      <c r="K589" s="12"/>
      <c r="L589" s="12">
        <v>3.14</v>
      </c>
      <c r="M589" s="12"/>
      <c r="N589" s="15"/>
    </row>
    <row r="590" spans="2:14" s="10" customFormat="1" ht="15.75" x14ac:dyDescent="0.25">
      <c r="B590" s="112"/>
      <c r="C590" s="44">
        <v>93</v>
      </c>
      <c r="D590" s="49" t="s">
        <v>18</v>
      </c>
      <c r="E590" s="44">
        <v>4329</v>
      </c>
      <c r="F590" s="20">
        <v>3.14</v>
      </c>
      <c r="G590" s="12"/>
      <c r="H590" s="12"/>
      <c r="I590" s="12"/>
      <c r="J590" s="12"/>
      <c r="K590" s="12"/>
      <c r="L590" s="12">
        <v>3.14</v>
      </c>
      <c r="M590" s="12"/>
      <c r="N590" s="15"/>
    </row>
    <row r="591" spans="2:14" s="10" customFormat="1" ht="15.75" x14ac:dyDescent="0.25">
      <c r="B591" s="112"/>
      <c r="C591" s="44">
        <v>95</v>
      </c>
      <c r="D591" s="49" t="s">
        <v>14</v>
      </c>
      <c r="E591" s="44">
        <v>3501</v>
      </c>
      <c r="F591" s="20">
        <v>3.14</v>
      </c>
      <c r="G591" s="12"/>
      <c r="H591" s="12"/>
      <c r="I591" s="12"/>
      <c r="J591" s="12"/>
      <c r="K591" s="12">
        <v>3.14</v>
      </c>
      <c r="L591" s="12"/>
      <c r="M591" s="12"/>
      <c r="N591" s="15"/>
    </row>
    <row r="592" spans="2:14" s="10" customFormat="1" ht="15.75" x14ac:dyDescent="0.25">
      <c r="B592" s="112"/>
      <c r="C592" s="44">
        <v>96</v>
      </c>
      <c r="D592" s="49" t="s">
        <v>17</v>
      </c>
      <c r="E592" s="44">
        <v>4230</v>
      </c>
      <c r="F592" s="20">
        <v>3.14</v>
      </c>
      <c r="G592" s="12"/>
      <c r="H592" s="12"/>
      <c r="I592" s="12"/>
      <c r="J592" s="12"/>
      <c r="K592" s="12"/>
      <c r="L592" s="12">
        <v>3.14</v>
      </c>
      <c r="M592" s="12"/>
      <c r="N592" s="15"/>
    </row>
    <row r="593" spans="2:14" s="10" customFormat="1" ht="15.75" x14ac:dyDescent="0.25">
      <c r="B593" s="112"/>
      <c r="C593" s="117">
        <v>97</v>
      </c>
      <c r="D593" s="49" t="s">
        <v>14</v>
      </c>
      <c r="E593" s="44">
        <v>4329</v>
      </c>
      <c r="F593" s="20">
        <v>3.14</v>
      </c>
      <c r="G593" s="12"/>
      <c r="H593" s="12"/>
      <c r="I593" s="12"/>
      <c r="J593" s="12"/>
      <c r="K593" s="12"/>
      <c r="L593" s="12">
        <v>3.14</v>
      </c>
      <c r="M593" s="12"/>
      <c r="N593" s="15"/>
    </row>
    <row r="594" spans="2:14" s="3" customFormat="1" ht="15.75" x14ac:dyDescent="0.25">
      <c r="B594" s="112"/>
      <c r="C594" s="117"/>
      <c r="D594" s="49" t="s">
        <v>18</v>
      </c>
      <c r="E594" s="44">
        <v>5201</v>
      </c>
      <c r="F594" s="20">
        <v>0.06</v>
      </c>
      <c r="G594" s="12"/>
      <c r="H594" s="12"/>
      <c r="I594" s="12"/>
      <c r="J594" s="12"/>
      <c r="K594" s="12"/>
      <c r="L594" s="12"/>
      <c r="M594" s="12">
        <v>0.06</v>
      </c>
      <c r="N594" s="15"/>
    </row>
    <row r="595" spans="2:14" s="10" customFormat="1" ht="16.5" customHeight="1" x14ac:dyDescent="0.25">
      <c r="B595" s="112"/>
      <c r="C595" s="117">
        <v>98</v>
      </c>
      <c r="D595" s="49" t="s">
        <v>14</v>
      </c>
      <c r="E595" s="44">
        <v>1414</v>
      </c>
      <c r="F595" s="20">
        <v>3.14</v>
      </c>
      <c r="G595" s="12"/>
      <c r="H595" s="12">
        <v>3.14</v>
      </c>
      <c r="I595" s="12"/>
      <c r="J595" s="12"/>
      <c r="K595" s="12"/>
      <c r="L595" s="12"/>
      <c r="M595" s="12"/>
      <c r="N595" s="15"/>
    </row>
    <row r="596" spans="2:14" s="10" customFormat="1" ht="16.5" customHeight="1" x14ac:dyDescent="0.25">
      <c r="B596" s="112"/>
      <c r="C596" s="117"/>
      <c r="D596" s="49" t="s">
        <v>15</v>
      </c>
      <c r="E596" s="44">
        <v>3501</v>
      </c>
      <c r="F596" s="20">
        <v>3.14</v>
      </c>
      <c r="G596" s="12"/>
      <c r="H596" s="12"/>
      <c r="I596" s="12"/>
      <c r="J596" s="12"/>
      <c r="K596" s="12">
        <v>3.14</v>
      </c>
      <c r="L596" s="12"/>
      <c r="M596" s="12"/>
      <c r="N596" s="15"/>
    </row>
    <row r="597" spans="2:14" s="10" customFormat="1" ht="16.5" customHeight="1" x14ac:dyDescent="0.25">
      <c r="B597" s="112"/>
      <c r="C597" s="117"/>
      <c r="D597" s="49" t="s">
        <v>16</v>
      </c>
      <c r="E597" s="44">
        <v>1414</v>
      </c>
      <c r="F597" s="20">
        <v>3.14</v>
      </c>
      <c r="G597" s="12"/>
      <c r="H597" s="12">
        <v>3.14</v>
      </c>
      <c r="I597" s="12"/>
      <c r="J597" s="12"/>
      <c r="K597" s="12"/>
      <c r="L597" s="12"/>
      <c r="M597" s="12"/>
      <c r="N597" s="15"/>
    </row>
    <row r="598" spans="2:14" s="3" customFormat="1" ht="16.5" customHeight="1" x14ac:dyDescent="0.25">
      <c r="B598" s="112"/>
      <c r="C598" s="117"/>
      <c r="D598" s="49" t="s">
        <v>19</v>
      </c>
      <c r="E598" s="44">
        <v>5201</v>
      </c>
      <c r="F598" s="20">
        <v>1.34</v>
      </c>
      <c r="G598" s="12"/>
      <c r="H598" s="12"/>
      <c r="I598" s="12"/>
      <c r="J598" s="12"/>
      <c r="K598" s="12"/>
      <c r="L598" s="12"/>
      <c r="M598" s="12">
        <v>1.34</v>
      </c>
      <c r="N598" s="15"/>
    </row>
    <row r="599" spans="2:14" s="3" customFormat="1" ht="16.5" customHeight="1" x14ac:dyDescent="0.25">
      <c r="B599" s="112"/>
      <c r="C599" s="117"/>
      <c r="D599" s="49" t="s">
        <v>20</v>
      </c>
      <c r="E599" s="44">
        <v>5201</v>
      </c>
      <c r="F599" s="20">
        <v>1.86</v>
      </c>
      <c r="G599" s="12"/>
      <c r="H599" s="12"/>
      <c r="I599" s="12"/>
      <c r="J599" s="12"/>
      <c r="K599" s="12"/>
      <c r="L599" s="12"/>
      <c r="M599" s="12">
        <v>1.86</v>
      </c>
      <c r="N599" s="15"/>
    </row>
    <row r="600" spans="2:14" s="10" customFormat="1" ht="16.5" customHeight="1" x14ac:dyDescent="0.25">
      <c r="B600" s="112"/>
      <c r="C600" s="117">
        <v>100</v>
      </c>
      <c r="D600" s="49" t="s">
        <v>15</v>
      </c>
      <c r="E600" s="44">
        <v>3501</v>
      </c>
      <c r="F600" s="20">
        <v>3.14</v>
      </c>
      <c r="G600" s="12"/>
      <c r="H600" s="12"/>
      <c r="I600" s="12"/>
      <c r="J600" s="12"/>
      <c r="K600" s="12">
        <v>3.14</v>
      </c>
      <c r="L600" s="12"/>
      <c r="M600" s="12"/>
      <c r="N600" s="15"/>
    </row>
    <row r="601" spans="2:14" s="10" customFormat="1" ht="16.5" customHeight="1" x14ac:dyDescent="0.25">
      <c r="B601" s="112"/>
      <c r="C601" s="117"/>
      <c r="D601" s="49" t="s">
        <v>16</v>
      </c>
      <c r="E601" s="44">
        <v>1101</v>
      </c>
      <c r="F601" s="20">
        <v>3.14</v>
      </c>
      <c r="G601" s="12"/>
      <c r="H601" s="12">
        <v>3.14</v>
      </c>
      <c r="I601" s="12"/>
      <c r="J601" s="12"/>
      <c r="K601" s="12"/>
      <c r="L601" s="12"/>
      <c r="M601" s="12"/>
      <c r="N601" s="15"/>
    </row>
    <row r="602" spans="2:14" s="10" customFormat="1" ht="16.5" customHeight="1" x14ac:dyDescent="0.25">
      <c r="B602" s="112"/>
      <c r="C602" s="117"/>
      <c r="D602" s="49" t="s">
        <v>17</v>
      </c>
      <c r="E602" s="44">
        <v>1101</v>
      </c>
      <c r="F602" s="20">
        <v>4</v>
      </c>
      <c r="G602" s="12"/>
      <c r="H602" s="12">
        <v>4</v>
      </c>
      <c r="I602" s="12"/>
      <c r="J602" s="12"/>
      <c r="K602" s="12"/>
      <c r="L602" s="12"/>
      <c r="M602" s="12"/>
      <c r="N602" s="15"/>
    </row>
    <row r="603" spans="2:14" s="10" customFormat="1" ht="16.5" customHeight="1" x14ac:dyDescent="0.25">
      <c r="B603" s="112"/>
      <c r="C603" s="44">
        <v>101</v>
      </c>
      <c r="D603" s="49" t="s">
        <v>16</v>
      </c>
      <c r="E603" s="44">
        <v>4329</v>
      </c>
      <c r="F603" s="20">
        <v>3.14</v>
      </c>
      <c r="G603" s="12"/>
      <c r="H603" s="12"/>
      <c r="I603" s="12"/>
      <c r="J603" s="12"/>
      <c r="K603" s="12"/>
      <c r="L603" s="12">
        <v>3.14</v>
      </c>
      <c r="M603" s="12"/>
      <c r="N603" s="15"/>
    </row>
    <row r="604" spans="2:14" s="3" customFormat="1" ht="16.5" customHeight="1" x14ac:dyDescent="0.25">
      <c r="B604" s="112"/>
      <c r="C604" s="44">
        <v>102</v>
      </c>
      <c r="D604" s="49" t="s">
        <v>17</v>
      </c>
      <c r="E604" s="44">
        <v>5201</v>
      </c>
      <c r="F604" s="20">
        <v>1.9</v>
      </c>
      <c r="G604" s="12"/>
      <c r="H604" s="12"/>
      <c r="I604" s="12"/>
      <c r="J604" s="12"/>
      <c r="K604" s="12"/>
      <c r="L604" s="12"/>
      <c r="M604" s="12">
        <v>1.9</v>
      </c>
      <c r="N604" s="15"/>
    </row>
    <row r="605" spans="2:14" s="10" customFormat="1" ht="16.5" customHeight="1" x14ac:dyDescent="0.25">
      <c r="B605" s="112"/>
      <c r="C605" s="44">
        <v>103</v>
      </c>
      <c r="D605" s="49" t="s">
        <v>27</v>
      </c>
      <c r="E605" s="44">
        <v>4930</v>
      </c>
      <c r="F605" s="20">
        <v>3.14</v>
      </c>
      <c r="G605" s="12"/>
      <c r="H605" s="12"/>
      <c r="I605" s="12"/>
      <c r="J605" s="12"/>
      <c r="K605" s="12"/>
      <c r="L605" s="12">
        <v>3.14</v>
      </c>
      <c r="M605" s="12"/>
      <c r="N605" s="15"/>
    </row>
    <row r="606" spans="2:14" s="10" customFormat="1" ht="16.5" customHeight="1" x14ac:dyDescent="0.25">
      <c r="B606" s="112"/>
      <c r="C606" s="117">
        <v>104</v>
      </c>
      <c r="D606" s="49" t="s">
        <v>16</v>
      </c>
      <c r="E606" s="44">
        <v>3501</v>
      </c>
      <c r="F606" s="20">
        <v>3.14</v>
      </c>
      <c r="G606" s="12"/>
      <c r="H606" s="12"/>
      <c r="I606" s="12"/>
      <c r="J606" s="12"/>
      <c r="K606" s="12">
        <v>3.14</v>
      </c>
      <c r="L606" s="12"/>
      <c r="M606" s="12"/>
      <c r="N606" s="15"/>
    </row>
    <row r="607" spans="2:14" s="10" customFormat="1" ht="16.5" customHeight="1" x14ac:dyDescent="0.25">
      <c r="B607" s="112"/>
      <c r="C607" s="117"/>
      <c r="D607" s="49" t="s">
        <v>17</v>
      </c>
      <c r="E607" s="44">
        <v>4329</v>
      </c>
      <c r="F607" s="20">
        <v>3.14</v>
      </c>
      <c r="G607" s="12"/>
      <c r="H607" s="12"/>
      <c r="I607" s="12"/>
      <c r="J607" s="12"/>
      <c r="K607" s="12"/>
      <c r="L607" s="12">
        <v>3.14</v>
      </c>
      <c r="M607" s="12"/>
      <c r="N607" s="15"/>
    </row>
    <row r="608" spans="2:14" s="10" customFormat="1" ht="16.5" customHeight="1" x14ac:dyDescent="0.25">
      <c r="B608" s="112"/>
      <c r="C608" s="117"/>
      <c r="D608" s="49" t="s">
        <v>25</v>
      </c>
      <c r="E608" s="44">
        <v>3501</v>
      </c>
      <c r="F608" s="20">
        <v>3.2</v>
      </c>
      <c r="G608" s="12"/>
      <c r="H608" s="12"/>
      <c r="I608" s="12"/>
      <c r="J608" s="12"/>
      <c r="K608" s="12">
        <v>3.2</v>
      </c>
      <c r="L608" s="12"/>
      <c r="M608" s="12"/>
      <c r="N608" s="15"/>
    </row>
    <row r="609" spans="2:14" s="3" customFormat="1" ht="16.5" customHeight="1" x14ac:dyDescent="0.25">
      <c r="B609" s="112"/>
      <c r="C609" s="117">
        <v>105</v>
      </c>
      <c r="D609" s="49" t="s">
        <v>19</v>
      </c>
      <c r="E609" s="44">
        <v>5201</v>
      </c>
      <c r="F609" s="20">
        <v>0.51</v>
      </c>
      <c r="G609" s="12"/>
      <c r="H609" s="12"/>
      <c r="I609" s="12"/>
      <c r="J609" s="12"/>
      <c r="K609" s="12"/>
      <c r="L609" s="12"/>
      <c r="M609" s="12">
        <v>0.51</v>
      </c>
      <c r="N609" s="15"/>
    </row>
    <row r="610" spans="2:14" s="3" customFormat="1" ht="16.5" customHeight="1" x14ac:dyDescent="0.25">
      <c r="B610" s="112"/>
      <c r="C610" s="117"/>
      <c r="D610" s="49" t="s">
        <v>20</v>
      </c>
      <c r="E610" s="44">
        <v>5201</v>
      </c>
      <c r="F610" s="20">
        <v>0.27</v>
      </c>
      <c r="G610" s="12"/>
      <c r="H610" s="12"/>
      <c r="I610" s="12"/>
      <c r="J610" s="12"/>
      <c r="K610" s="12"/>
      <c r="L610" s="12"/>
      <c r="M610" s="12">
        <v>0.27</v>
      </c>
      <c r="N610" s="15"/>
    </row>
    <row r="611" spans="2:14" s="10" customFormat="1" ht="16.5" customHeight="1" x14ac:dyDescent="0.25">
      <c r="B611" s="112"/>
      <c r="C611" s="44">
        <v>106</v>
      </c>
      <c r="D611" s="49" t="s">
        <v>14</v>
      </c>
      <c r="E611" s="44">
        <v>3201</v>
      </c>
      <c r="F611" s="20">
        <v>3.14</v>
      </c>
      <c r="G611" s="12"/>
      <c r="H611" s="12"/>
      <c r="I611" s="12"/>
      <c r="J611" s="12"/>
      <c r="K611" s="12">
        <v>3.14</v>
      </c>
      <c r="L611" s="12"/>
      <c r="M611" s="12"/>
      <c r="N611" s="15"/>
    </row>
    <row r="612" spans="2:14" s="10" customFormat="1" ht="16.5" customHeight="1" x14ac:dyDescent="0.25">
      <c r="B612" s="112"/>
      <c r="C612" s="117">
        <v>107</v>
      </c>
      <c r="D612" s="49" t="s">
        <v>14</v>
      </c>
      <c r="E612" s="44">
        <v>1101</v>
      </c>
      <c r="F612" s="20">
        <v>3.14</v>
      </c>
      <c r="G612" s="12"/>
      <c r="H612" s="12">
        <v>3.14</v>
      </c>
      <c r="I612" s="12"/>
      <c r="J612" s="12"/>
      <c r="K612" s="12"/>
      <c r="L612" s="12"/>
      <c r="M612" s="12"/>
      <c r="N612" s="15"/>
    </row>
    <row r="613" spans="2:14" s="10" customFormat="1" ht="16.5" customHeight="1" x14ac:dyDescent="0.25">
      <c r="B613" s="112"/>
      <c r="C613" s="117"/>
      <c r="D613" s="49" t="s">
        <v>15</v>
      </c>
      <c r="E613" s="44">
        <v>1101</v>
      </c>
      <c r="F613" s="20">
        <v>3.14</v>
      </c>
      <c r="G613" s="12"/>
      <c r="H613" s="12">
        <v>3.14</v>
      </c>
      <c r="I613" s="12"/>
      <c r="J613" s="12"/>
      <c r="K613" s="12"/>
      <c r="L613" s="12"/>
      <c r="M613" s="12"/>
      <c r="N613" s="15"/>
    </row>
    <row r="614" spans="2:14" s="3" customFormat="1" ht="16.5" customHeight="1" x14ac:dyDescent="0.25">
      <c r="B614" s="112"/>
      <c r="C614" s="117"/>
      <c r="D614" s="49" t="s">
        <v>20</v>
      </c>
      <c r="E614" s="44">
        <v>5201</v>
      </c>
      <c r="F614" s="20">
        <v>1.23</v>
      </c>
      <c r="G614" s="12"/>
      <c r="H614" s="12"/>
      <c r="I614" s="12"/>
      <c r="J614" s="12"/>
      <c r="K614" s="12"/>
      <c r="L614" s="12"/>
      <c r="M614" s="12">
        <v>1.23</v>
      </c>
      <c r="N614" s="15"/>
    </row>
    <row r="615" spans="2:14" s="3" customFormat="1" ht="16.5" customHeight="1" x14ac:dyDescent="0.25">
      <c r="B615" s="112"/>
      <c r="C615" s="44">
        <v>108</v>
      </c>
      <c r="D615" s="49" t="s">
        <v>15</v>
      </c>
      <c r="E615" s="44">
        <v>5201</v>
      </c>
      <c r="F615" s="20">
        <v>1.55</v>
      </c>
      <c r="G615" s="12"/>
      <c r="H615" s="12"/>
      <c r="I615" s="12"/>
      <c r="J615" s="12"/>
      <c r="K615" s="12"/>
      <c r="L615" s="12"/>
      <c r="M615" s="12">
        <v>1.55</v>
      </c>
      <c r="N615" s="15"/>
    </row>
    <row r="616" spans="2:14" s="10" customFormat="1" ht="16.5" customHeight="1" x14ac:dyDescent="0.25">
      <c r="B616" s="112"/>
      <c r="C616" s="117">
        <v>109</v>
      </c>
      <c r="D616" s="49" t="s">
        <v>19</v>
      </c>
      <c r="E616" s="44">
        <v>4129</v>
      </c>
      <c r="F616" s="20">
        <v>3.14</v>
      </c>
      <c r="G616" s="12"/>
      <c r="H616" s="12"/>
      <c r="I616" s="12"/>
      <c r="J616" s="12"/>
      <c r="K616" s="12"/>
      <c r="L616" s="12">
        <v>3.14</v>
      </c>
      <c r="M616" s="12"/>
      <c r="N616" s="15"/>
    </row>
    <row r="617" spans="2:14" s="3" customFormat="1" ht="15.75" x14ac:dyDescent="0.25">
      <c r="B617" s="112"/>
      <c r="C617" s="117"/>
      <c r="D617" s="49" t="s">
        <v>28</v>
      </c>
      <c r="E617" s="44">
        <v>5201</v>
      </c>
      <c r="F617" s="20">
        <v>3.55</v>
      </c>
      <c r="G617" s="12"/>
      <c r="H617" s="12"/>
      <c r="I617" s="12"/>
      <c r="J617" s="12"/>
      <c r="K617" s="12"/>
      <c r="L617" s="12"/>
      <c r="M617" s="12">
        <v>3.55</v>
      </c>
      <c r="N617" s="15"/>
    </row>
    <row r="618" spans="2:14" s="10" customFormat="1" ht="15.75" x14ac:dyDescent="0.25">
      <c r="B618" s="112"/>
      <c r="C618" s="117">
        <v>110</v>
      </c>
      <c r="D618" s="49" t="s">
        <v>14</v>
      </c>
      <c r="E618" s="44">
        <v>1101</v>
      </c>
      <c r="F618" s="20">
        <v>3.14</v>
      </c>
      <c r="G618" s="12"/>
      <c r="H618" s="12">
        <v>3.14</v>
      </c>
      <c r="I618" s="12"/>
      <c r="J618" s="12"/>
      <c r="K618" s="12"/>
      <c r="L618" s="12"/>
      <c r="M618" s="12"/>
      <c r="N618" s="15"/>
    </row>
    <row r="619" spans="2:14" s="10" customFormat="1" ht="16.5" thickBot="1" x14ac:dyDescent="0.3">
      <c r="B619" s="119"/>
      <c r="C619" s="118"/>
      <c r="D619" s="21" t="s">
        <v>15</v>
      </c>
      <c r="E619" s="47">
        <v>1101</v>
      </c>
      <c r="F619" s="22">
        <v>3.14</v>
      </c>
      <c r="G619" s="16"/>
      <c r="H619" s="16">
        <v>3.14</v>
      </c>
      <c r="I619" s="16"/>
      <c r="J619" s="16"/>
      <c r="K619" s="16"/>
      <c r="L619" s="16"/>
      <c r="M619" s="16"/>
      <c r="N619" s="17"/>
    </row>
    <row r="620" spans="2:14" s="5" customFormat="1" ht="22.5" customHeight="1" x14ac:dyDescent="0.25">
      <c r="B620" s="120" t="s">
        <v>2</v>
      </c>
      <c r="C620" s="107" t="s">
        <v>0</v>
      </c>
      <c r="D620" s="107" t="s">
        <v>1</v>
      </c>
      <c r="E620" s="107" t="s">
        <v>3</v>
      </c>
      <c r="F620" s="107" t="s">
        <v>4</v>
      </c>
      <c r="G620" s="107" t="s">
        <v>6</v>
      </c>
      <c r="H620" s="107" t="s">
        <v>80</v>
      </c>
      <c r="I620" s="107" t="s">
        <v>81</v>
      </c>
      <c r="J620" s="107" t="s">
        <v>102</v>
      </c>
      <c r="K620" s="107" t="s">
        <v>7</v>
      </c>
      <c r="L620" s="107" t="s">
        <v>8</v>
      </c>
      <c r="M620" s="107" t="s">
        <v>9</v>
      </c>
      <c r="N620" s="109" t="s">
        <v>21</v>
      </c>
    </row>
    <row r="621" spans="2:14" s="5" customFormat="1" ht="14.25" customHeight="1" x14ac:dyDescent="0.25">
      <c r="B621" s="121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10"/>
    </row>
    <row r="622" spans="2:14" s="5" customFormat="1" ht="14.25" customHeight="1" x14ac:dyDescent="0.25">
      <c r="B622" s="121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10"/>
    </row>
    <row r="623" spans="2:14" s="5" customFormat="1" ht="14.25" customHeight="1" x14ac:dyDescent="0.25">
      <c r="B623" s="121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10"/>
    </row>
    <row r="624" spans="2:14" s="5" customFormat="1" ht="14.25" customHeight="1" x14ac:dyDescent="0.25">
      <c r="B624" s="122"/>
      <c r="C624" s="123"/>
      <c r="D624" s="123"/>
      <c r="E624" s="123"/>
      <c r="F624" s="41" t="s">
        <v>5</v>
      </c>
      <c r="G624" s="41" t="s">
        <v>5</v>
      </c>
      <c r="H624" s="41" t="s">
        <v>5</v>
      </c>
      <c r="I624" s="41" t="s">
        <v>5</v>
      </c>
      <c r="J624" s="41" t="s">
        <v>5</v>
      </c>
      <c r="K624" s="41" t="s">
        <v>5</v>
      </c>
      <c r="L624" s="41" t="s">
        <v>5</v>
      </c>
      <c r="M624" s="41" t="s">
        <v>5</v>
      </c>
      <c r="N624" s="4" t="s">
        <v>5</v>
      </c>
    </row>
    <row r="625" spans="2:14" ht="13.5" customHeight="1" thickBot="1" x14ac:dyDescent="0.3">
      <c r="B625" s="7">
        <v>1</v>
      </c>
      <c r="C625" s="9">
        <v>2</v>
      </c>
      <c r="D625" s="9">
        <v>3</v>
      </c>
      <c r="E625" s="9">
        <v>4</v>
      </c>
      <c r="F625" s="9">
        <v>5</v>
      </c>
      <c r="G625" s="9">
        <v>6</v>
      </c>
      <c r="H625" s="9">
        <v>7</v>
      </c>
      <c r="I625" s="9"/>
      <c r="J625" s="9"/>
      <c r="K625" s="9">
        <v>9</v>
      </c>
      <c r="L625" s="9">
        <v>10</v>
      </c>
      <c r="M625" s="9">
        <v>11</v>
      </c>
      <c r="N625" s="6">
        <v>14</v>
      </c>
    </row>
    <row r="626" spans="2:14" s="10" customFormat="1" ht="15.75" x14ac:dyDescent="0.25">
      <c r="B626" s="111" t="s">
        <v>76</v>
      </c>
      <c r="C626" s="133">
        <v>110</v>
      </c>
      <c r="D626" s="18" t="s">
        <v>16</v>
      </c>
      <c r="E626" s="45">
        <v>1101</v>
      </c>
      <c r="F626" s="19">
        <v>3.14</v>
      </c>
      <c r="G626" s="13"/>
      <c r="H626" s="13">
        <v>3.14</v>
      </c>
      <c r="I626" s="13"/>
      <c r="J626" s="13"/>
      <c r="K626" s="13"/>
      <c r="L626" s="13"/>
      <c r="M626" s="13"/>
      <c r="N626" s="14"/>
    </row>
    <row r="627" spans="2:14" s="10" customFormat="1" ht="15.75" x14ac:dyDescent="0.25">
      <c r="B627" s="112"/>
      <c r="C627" s="117"/>
      <c r="D627" s="49" t="s">
        <v>17</v>
      </c>
      <c r="E627" s="44">
        <v>1101</v>
      </c>
      <c r="F627" s="20">
        <v>3.14</v>
      </c>
      <c r="G627" s="12"/>
      <c r="H627" s="12">
        <v>3.14</v>
      </c>
      <c r="I627" s="12"/>
      <c r="J627" s="12"/>
      <c r="K627" s="12"/>
      <c r="L627" s="12"/>
      <c r="M627" s="12"/>
      <c r="N627" s="15"/>
    </row>
    <row r="628" spans="2:14" s="10" customFormat="1" ht="15.75" x14ac:dyDescent="0.25">
      <c r="B628" s="112"/>
      <c r="C628" s="117"/>
      <c r="D628" s="49" t="s">
        <v>18</v>
      </c>
      <c r="E628" s="44">
        <v>3111</v>
      </c>
      <c r="F628" s="20">
        <v>3.14</v>
      </c>
      <c r="G628" s="12"/>
      <c r="H628" s="12"/>
      <c r="I628" s="12"/>
      <c r="J628" s="12"/>
      <c r="K628" s="12">
        <v>3.14</v>
      </c>
      <c r="L628" s="12"/>
      <c r="M628" s="12"/>
      <c r="N628" s="15"/>
    </row>
    <row r="629" spans="2:14" s="10" customFormat="1" ht="15.75" x14ac:dyDescent="0.25">
      <c r="B629" s="112"/>
      <c r="C629" s="117"/>
      <c r="D629" s="49" t="s">
        <v>27</v>
      </c>
      <c r="E629" s="44">
        <v>3501</v>
      </c>
      <c r="F629" s="20">
        <v>3.14</v>
      </c>
      <c r="G629" s="12"/>
      <c r="H629" s="12"/>
      <c r="I629" s="12"/>
      <c r="J629" s="12"/>
      <c r="K629" s="12">
        <v>3.14</v>
      </c>
      <c r="L629" s="12"/>
      <c r="M629" s="12"/>
      <c r="N629" s="15"/>
    </row>
    <row r="630" spans="2:14" s="10" customFormat="1" ht="15.75" x14ac:dyDescent="0.25">
      <c r="B630" s="112"/>
      <c r="C630" s="44">
        <v>111</v>
      </c>
      <c r="D630" s="49" t="s">
        <v>14</v>
      </c>
      <c r="E630" s="44">
        <v>1101</v>
      </c>
      <c r="F630" s="20">
        <v>3.14</v>
      </c>
      <c r="G630" s="12"/>
      <c r="H630" s="12">
        <v>3.14</v>
      </c>
      <c r="I630" s="12"/>
      <c r="J630" s="12"/>
      <c r="K630" s="12"/>
      <c r="L630" s="12"/>
      <c r="M630" s="12"/>
      <c r="N630" s="15"/>
    </row>
    <row r="631" spans="2:14" s="10" customFormat="1" ht="15.75" x14ac:dyDescent="0.25">
      <c r="B631" s="112"/>
      <c r="C631" s="117">
        <v>116</v>
      </c>
      <c r="D631" s="49" t="s">
        <v>14</v>
      </c>
      <c r="E631" s="44">
        <v>1101</v>
      </c>
      <c r="F631" s="20">
        <v>3.14</v>
      </c>
      <c r="G631" s="12"/>
      <c r="H631" s="12">
        <v>3.14</v>
      </c>
      <c r="I631" s="12"/>
      <c r="J631" s="12"/>
      <c r="K631" s="12"/>
      <c r="L631" s="12"/>
      <c r="M631" s="12"/>
      <c r="N631" s="15"/>
    </row>
    <row r="632" spans="2:14" s="10" customFormat="1" ht="15.75" x14ac:dyDescent="0.25">
      <c r="B632" s="112"/>
      <c r="C632" s="117"/>
      <c r="D632" s="49" t="s">
        <v>20</v>
      </c>
      <c r="E632" s="44">
        <v>3111</v>
      </c>
      <c r="F632" s="20">
        <v>3.14</v>
      </c>
      <c r="G632" s="12"/>
      <c r="H632" s="12"/>
      <c r="I632" s="12"/>
      <c r="J632" s="12"/>
      <c r="K632" s="12">
        <v>3.14</v>
      </c>
      <c r="L632" s="12"/>
      <c r="M632" s="12"/>
      <c r="N632" s="15"/>
    </row>
    <row r="633" spans="2:14" s="10" customFormat="1" ht="15.75" x14ac:dyDescent="0.25">
      <c r="B633" s="112"/>
      <c r="C633" s="117">
        <v>117</v>
      </c>
      <c r="D633" s="49" t="s">
        <v>14</v>
      </c>
      <c r="E633" s="44">
        <v>1101</v>
      </c>
      <c r="F633" s="20">
        <v>3.14</v>
      </c>
      <c r="G633" s="12"/>
      <c r="H633" s="12">
        <v>3.14</v>
      </c>
      <c r="I633" s="12"/>
      <c r="J633" s="12"/>
      <c r="K633" s="12"/>
      <c r="L633" s="12"/>
      <c r="M633" s="12"/>
      <c r="N633" s="15"/>
    </row>
    <row r="634" spans="2:14" s="10" customFormat="1" ht="15.75" x14ac:dyDescent="0.25">
      <c r="B634" s="112"/>
      <c r="C634" s="117"/>
      <c r="D634" s="49" t="s">
        <v>15</v>
      </c>
      <c r="E634" s="44">
        <v>1101</v>
      </c>
      <c r="F634" s="20">
        <v>3.14</v>
      </c>
      <c r="G634" s="12"/>
      <c r="H634" s="12">
        <v>3.14</v>
      </c>
      <c r="I634" s="12"/>
      <c r="J634" s="12"/>
      <c r="K634" s="12"/>
      <c r="L634" s="12"/>
      <c r="M634" s="12"/>
      <c r="N634" s="15"/>
    </row>
    <row r="635" spans="2:14" s="10" customFormat="1" ht="15.75" x14ac:dyDescent="0.25">
      <c r="B635" s="112"/>
      <c r="C635" s="117"/>
      <c r="D635" s="49" t="s">
        <v>16</v>
      </c>
      <c r="E635" s="44">
        <v>1101</v>
      </c>
      <c r="F635" s="20">
        <v>3.14</v>
      </c>
      <c r="G635" s="12"/>
      <c r="H635" s="12">
        <v>3.14</v>
      </c>
      <c r="I635" s="12"/>
      <c r="J635" s="12"/>
      <c r="K635" s="12"/>
      <c r="L635" s="12"/>
      <c r="M635" s="12"/>
      <c r="N635" s="15"/>
    </row>
    <row r="636" spans="2:14" s="10" customFormat="1" ht="15.75" x14ac:dyDescent="0.25">
      <c r="B636" s="112"/>
      <c r="C636" s="44">
        <v>118</v>
      </c>
      <c r="D636" s="49" t="s">
        <v>16</v>
      </c>
      <c r="E636" s="44">
        <v>3201</v>
      </c>
      <c r="F636" s="20">
        <v>3.16</v>
      </c>
      <c r="G636" s="12"/>
      <c r="H636" s="12"/>
      <c r="I636" s="12"/>
      <c r="J636" s="12"/>
      <c r="K636" s="12">
        <v>3.16</v>
      </c>
      <c r="L636" s="12"/>
      <c r="M636" s="12"/>
      <c r="N636" s="15"/>
    </row>
    <row r="637" spans="2:14" s="10" customFormat="1" ht="15" customHeight="1" x14ac:dyDescent="0.25">
      <c r="B637" s="112"/>
      <c r="C637" s="117">
        <v>118</v>
      </c>
      <c r="D637" s="49" t="s">
        <v>14</v>
      </c>
      <c r="E637" s="44">
        <v>3905</v>
      </c>
      <c r="F637" s="20">
        <v>3.14</v>
      </c>
      <c r="G637" s="12"/>
      <c r="H637" s="12"/>
      <c r="I637" s="12"/>
      <c r="J637" s="12"/>
      <c r="K637" s="12">
        <v>3.14</v>
      </c>
      <c r="L637" s="12"/>
      <c r="M637" s="12"/>
      <c r="N637" s="15"/>
    </row>
    <row r="638" spans="2:14" s="3" customFormat="1" ht="15" customHeight="1" x14ac:dyDescent="0.25">
      <c r="B638" s="112"/>
      <c r="C638" s="117"/>
      <c r="D638" s="49" t="s">
        <v>18</v>
      </c>
      <c r="E638" s="44">
        <v>4329</v>
      </c>
      <c r="F638" s="27">
        <v>3.16</v>
      </c>
      <c r="G638" s="12"/>
      <c r="H638" s="12"/>
      <c r="I638" s="12"/>
      <c r="J638" s="12"/>
      <c r="K638" s="12"/>
      <c r="L638" s="12">
        <v>3.16</v>
      </c>
      <c r="M638" s="12"/>
      <c r="N638" s="15"/>
    </row>
    <row r="639" spans="2:14" s="3" customFormat="1" ht="15" customHeight="1" x14ac:dyDescent="0.25">
      <c r="B639" s="112"/>
      <c r="C639" s="117">
        <v>119</v>
      </c>
      <c r="D639" s="49" t="s">
        <v>15</v>
      </c>
      <c r="E639" s="44">
        <v>3201</v>
      </c>
      <c r="F639" s="20">
        <v>2.56</v>
      </c>
      <c r="G639" s="12"/>
      <c r="H639" s="12"/>
      <c r="I639" s="12"/>
      <c r="J639" s="12"/>
      <c r="K639" s="12">
        <v>2.56</v>
      </c>
      <c r="L639" s="12"/>
      <c r="M639" s="12"/>
      <c r="N639" s="15"/>
    </row>
    <row r="640" spans="2:14" s="3" customFormat="1" ht="15" customHeight="1" x14ac:dyDescent="0.25">
      <c r="B640" s="112"/>
      <c r="C640" s="117"/>
      <c r="D640" s="49" t="s">
        <v>28</v>
      </c>
      <c r="E640" s="44">
        <v>4329</v>
      </c>
      <c r="F640" s="20">
        <v>4.07</v>
      </c>
      <c r="G640" s="12"/>
      <c r="H640" s="12"/>
      <c r="I640" s="12"/>
      <c r="J640" s="12"/>
      <c r="K640" s="12"/>
      <c r="L640" s="12">
        <v>4.07</v>
      </c>
      <c r="M640" s="12"/>
      <c r="N640" s="15"/>
    </row>
    <row r="641" spans="1:15" s="10" customFormat="1" ht="15" customHeight="1" x14ac:dyDescent="0.25">
      <c r="B641" s="112"/>
      <c r="C641" s="44">
        <v>120</v>
      </c>
      <c r="D641" s="49" t="s">
        <v>15</v>
      </c>
      <c r="E641" s="44">
        <v>4329</v>
      </c>
      <c r="F641" s="20">
        <v>3.14</v>
      </c>
      <c r="G641" s="12"/>
      <c r="H641" s="12"/>
      <c r="I641" s="12"/>
      <c r="J641" s="12"/>
      <c r="K641" s="12"/>
      <c r="L641" s="12">
        <v>3.14</v>
      </c>
      <c r="M641" s="12"/>
      <c r="N641" s="15"/>
    </row>
    <row r="642" spans="1:15" s="10" customFormat="1" ht="15" customHeight="1" x14ac:dyDescent="0.25">
      <c r="B642" s="112"/>
      <c r="C642" s="44">
        <v>121</v>
      </c>
      <c r="D642" s="49" t="s">
        <v>15</v>
      </c>
      <c r="E642" s="44">
        <v>4329</v>
      </c>
      <c r="F642" s="20">
        <v>3.14</v>
      </c>
      <c r="G642" s="12"/>
      <c r="H642" s="12"/>
      <c r="I642" s="12"/>
      <c r="J642" s="12"/>
      <c r="K642" s="12"/>
      <c r="L642" s="12">
        <v>3.14</v>
      </c>
      <c r="M642" s="12"/>
      <c r="N642" s="15"/>
    </row>
    <row r="643" spans="1:15" s="10" customFormat="1" ht="15" customHeight="1" x14ac:dyDescent="0.25">
      <c r="B643" s="112"/>
      <c r="C643" s="117">
        <v>122</v>
      </c>
      <c r="D643" s="49" t="s">
        <v>16</v>
      </c>
      <c r="E643" s="44">
        <v>4329</v>
      </c>
      <c r="F643" s="20">
        <v>3.14</v>
      </c>
      <c r="G643" s="12"/>
      <c r="H643" s="12"/>
      <c r="I643" s="12"/>
      <c r="J643" s="12"/>
      <c r="K643" s="12"/>
      <c r="L643" s="12">
        <v>3.14</v>
      </c>
      <c r="M643" s="12"/>
      <c r="N643" s="15"/>
    </row>
    <row r="644" spans="1:15" s="10" customFormat="1" ht="15" customHeight="1" x14ac:dyDescent="0.25">
      <c r="B644" s="112"/>
      <c r="C644" s="117"/>
      <c r="D644" s="49" t="s">
        <v>17</v>
      </c>
      <c r="E644" s="44">
        <v>4329</v>
      </c>
      <c r="F644" s="20">
        <v>3.14</v>
      </c>
      <c r="G644" s="12"/>
      <c r="H644" s="12"/>
      <c r="I644" s="12"/>
      <c r="J644" s="12"/>
      <c r="K644" s="12"/>
      <c r="L644" s="12">
        <v>3.14</v>
      </c>
      <c r="M644" s="12"/>
      <c r="N644" s="15"/>
    </row>
    <row r="645" spans="1:15" s="10" customFormat="1" ht="15" customHeight="1" x14ac:dyDescent="0.25">
      <c r="B645" s="112"/>
      <c r="C645" s="117"/>
      <c r="D645" s="49" t="s">
        <v>18</v>
      </c>
      <c r="E645" s="44">
        <v>4329</v>
      </c>
      <c r="F645" s="20">
        <v>3.14</v>
      </c>
      <c r="G645" s="12"/>
      <c r="H645" s="12"/>
      <c r="I645" s="12"/>
      <c r="J645" s="12"/>
      <c r="K645" s="12"/>
      <c r="L645" s="12">
        <v>3.14</v>
      </c>
      <c r="M645" s="12"/>
      <c r="N645" s="15"/>
    </row>
    <row r="646" spans="1:15" s="10" customFormat="1" ht="15" customHeight="1" x14ac:dyDescent="0.25">
      <c r="B646" s="112"/>
      <c r="C646" s="117"/>
      <c r="D646" s="49" t="s">
        <v>19</v>
      </c>
      <c r="E646" s="44">
        <v>4329</v>
      </c>
      <c r="F646" s="20">
        <v>3.14</v>
      </c>
      <c r="G646" s="12"/>
      <c r="H646" s="12"/>
      <c r="I646" s="12"/>
      <c r="J646" s="12"/>
      <c r="K646" s="12"/>
      <c r="L646" s="12">
        <v>3.14</v>
      </c>
      <c r="M646" s="12"/>
      <c r="N646" s="15"/>
    </row>
    <row r="647" spans="1:15" s="3" customFormat="1" ht="15" customHeight="1" x14ac:dyDescent="0.25">
      <c r="B647" s="112"/>
      <c r="C647" s="117"/>
      <c r="D647" s="49" t="s">
        <v>26</v>
      </c>
      <c r="E647" s="44">
        <v>4329</v>
      </c>
      <c r="F647" s="20">
        <v>3.14</v>
      </c>
      <c r="G647" s="12"/>
      <c r="H647" s="12"/>
      <c r="I647" s="12"/>
      <c r="J647" s="12"/>
      <c r="K647" s="12"/>
      <c r="L647" s="12">
        <v>3.14</v>
      </c>
      <c r="M647" s="12"/>
      <c r="N647" s="15"/>
    </row>
    <row r="648" spans="1:15" s="3" customFormat="1" ht="15" customHeight="1" x14ac:dyDescent="0.25">
      <c r="B648" s="112"/>
      <c r="C648" s="117"/>
      <c r="D648" s="49" t="s">
        <v>27</v>
      </c>
      <c r="E648" s="44">
        <v>4329</v>
      </c>
      <c r="F648" s="20">
        <v>3.14</v>
      </c>
      <c r="G648" s="12"/>
      <c r="H648" s="12"/>
      <c r="I648" s="12"/>
      <c r="J648" s="12"/>
      <c r="K648" s="12"/>
      <c r="L648" s="12">
        <v>3.14</v>
      </c>
      <c r="M648" s="12"/>
      <c r="N648" s="15"/>
    </row>
    <row r="649" spans="1:15" s="10" customFormat="1" ht="15" customHeight="1" x14ac:dyDescent="0.25">
      <c r="B649" s="112"/>
      <c r="C649" s="44">
        <v>126</v>
      </c>
      <c r="D649" s="49" t="s">
        <v>16</v>
      </c>
      <c r="E649" s="44">
        <v>4329</v>
      </c>
      <c r="F649" s="20">
        <v>3.14</v>
      </c>
      <c r="G649" s="12"/>
      <c r="H649" s="12"/>
      <c r="I649" s="12"/>
      <c r="J649" s="12"/>
      <c r="K649" s="12"/>
      <c r="L649" s="12">
        <v>3.14</v>
      </c>
      <c r="M649" s="12"/>
      <c r="N649" s="15"/>
    </row>
    <row r="650" spans="1:15" s="3" customFormat="1" ht="15" customHeight="1" x14ac:dyDescent="0.25">
      <c r="B650" s="112"/>
      <c r="C650" s="44">
        <v>133</v>
      </c>
      <c r="D650" s="49" t="s">
        <v>20</v>
      </c>
      <c r="E650" s="44">
        <v>5130</v>
      </c>
      <c r="F650" s="20">
        <v>1.54</v>
      </c>
      <c r="G650" s="12"/>
      <c r="H650" s="12"/>
      <c r="I650" s="12"/>
      <c r="J650" s="12"/>
      <c r="K650" s="12"/>
      <c r="L650" s="12"/>
      <c r="M650" s="12">
        <v>1.54</v>
      </c>
      <c r="N650" s="15"/>
    </row>
    <row r="651" spans="1:15" s="3" customFormat="1" ht="15" customHeight="1" x14ac:dyDescent="0.25">
      <c r="B651" s="112"/>
      <c r="C651" s="44">
        <v>145</v>
      </c>
      <c r="D651" s="49"/>
      <c r="E651" s="44">
        <v>6601</v>
      </c>
      <c r="F651" s="20">
        <v>0.84</v>
      </c>
      <c r="G651" s="12"/>
      <c r="H651" s="12"/>
      <c r="I651" s="12"/>
      <c r="J651" s="12"/>
      <c r="K651" s="12"/>
      <c r="L651" s="12"/>
      <c r="M651" s="12"/>
      <c r="N651" s="15">
        <v>0.84</v>
      </c>
    </row>
    <row r="652" spans="1:15" s="3" customFormat="1" ht="15" customHeight="1" x14ac:dyDescent="0.25">
      <c r="B652" s="112"/>
      <c r="C652" s="44">
        <v>158</v>
      </c>
      <c r="D652" s="49" t="s">
        <v>15</v>
      </c>
      <c r="E652" s="44">
        <v>5130</v>
      </c>
      <c r="F652" s="20">
        <v>3.08</v>
      </c>
      <c r="G652" s="12"/>
      <c r="H652" s="12"/>
      <c r="I652" s="12"/>
      <c r="J652" s="12"/>
      <c r="K652" s="12"/>
      <c r="L652" s="12"/>
      <c r="M652" s="12">
        <v>3.08</v>
      </c>
      <c r="N652" s="15"/>
    </row>
    <row r="653" spans="1:15" s="3" customFormat="1" ht="16.5" thickBot="1" x14ac:dyDescent="0.3">
      <c r="B653" s="113"/>
      <c r="C653" s="158" t="s">
        <v>77</v>
      </c>
      <c r="D653" s="158"/>
      <c r="E653" s="158"/>
      <c r="F653" s="93">
        <f t="shared" ref="F653:N653" si="3">F553+F554+F555+F556+F557+F558+F559+F560+F561+F562+F563+F564+F565+F566+F567+F568+F569+F570+F571+F572+F573+F574+F575+F576+F577+F578+F579+F580+F587+F588+F589+F590+F591+F592+F593+F594+F595+F596+F597+F598+F599+F600+F601+F602+F603+F604+F605+F606+F607+F608+F609+F610+F611+F612+F613+F614+F615+F616+F617+F618+F619+F626+F627+F628+F629+F630+F631+F632+F633+F634+F635+F636+F637+F638+F639+F640+F641+F642+F643+F644+F645+F646+F647+F648+F649+F650+F651+F652</f>
        <v>261.21999999999952</v>
      </c>
      <c r="G653" s="101">
        <f t="shared" si="3"/>
        <v>0</v>
      </c>
      <c r="H653" s="101">
        <f t="shared" si="3"/>
        <v>84.38000000000001</v>
      </c>
      <c r="I653" s="101">
        <f t="shared" si="3"/>
        <v>0</v>
      </c>
      <c r="J653" s="101">
        <f t="shared" si="3"/>
        <v>0</v>
      </c>
      <c r="K653" s="101">
        <f t="shared" si="3"/>
        <v>51.92</v>
      </c>
      <c r="L653" s="101">
        <f t="shared" si="3"/>
        <v>73.17</v>
      </c>
      <c r="M653" s="101">
        <f t="shared" si="3"/>
        <v>29.89</v>
      </c>
      <c r="N653" s="102">
        <f t="shared" si="3"/>
        <v>21.86</v>
      </c>
      <c r="O653" s="11">
        <f>H653+K653+L653+M653+N653</f>
        <v>261.22000000000003</v>
      </c>
    </row>
    <row r="654" spans="1:15" s="35" customFormat="1" ht="15.75" x14ac:dyDescent="0.25">
      <c r="B654" s="114" t="s">
        <v>78</v>
      </c>
      <c r="C654" s="80">
        <v>108</v>
      </c>
      <c r="D654" s="80">
        <v>3</v>
      </c>
      <c r="E654" s="80">
        <v>4101</v>
      </c>
      <c r="F654" s="91">
        <v>0.9</v>
      </c>
      <c r="G654" s="91"/>
      <c r="H654" s="91"/>
      <c r="I654" s="91"/>
      <c r="J654" s="91"/>
      <c r="K654" s="91"/>
      <c r="L654" s="91">
        <v>0.9</v>
      </c>
      <c r="M654" s="91"/>
      <c r="N654" s="92"/>
    </row>
    <row r="655" spans="1:15" s="32" customFormat="1" ht="15.75" x14ac:dyDescent="0.25">
      <c r="A655" s="35"/>
      <c r="B655" s="114"/>
      <c r="C655" s="116">
        <v>112</v>
      </c>
      <c r="D655" s="67">
        <v>5</v>
      </c>
      <c r="E655" s="67">
        <v>4101</v>
      </c>
      <c r="F655" s="27">
        <v>4.5</v>
      </c>
      <c r="G655" s="27"/>
      <c r="H655" s="27"/>
      <c r="I655" s="27"/>
      <c r="J655" s="27"/>
      <c r="K655" s="27"/>
      <c r="L655" s="27">
        <v>4.5</v>
      </c>
      <c r="M655" s="27"/>
      <c r="N655" s="69"/>
      <c r="O655" s="38"/>
    </row>
    <row r="656" spans="1:15" s="37" customFormat="1" ht="15.75" x14ac:dyDescent="0.25">
      <c r="A656" s="35"/>
      <c r="B656" s="114"/>
      <c r="C656" s="116"/>
      <c r="D656" s="67">
        <v>11</v>
      </c>
      <c r="E656" s="67">
        <v>5230</v>
      </c>
      <c r="F656" s="27">
        <v>3.14</v>
      </c>
      <c r="G656" s="27"/>
      <c r="H656" s="27"/>
      <c r="I656" s="27"/>
      <c r="J656" s="27"/>
      <c r="K656" s="27"/>
      <c r="L656" s="27"/>
      <c r="M656" s="27">
        <v>3.14</v>
      </c>
      <c r="N656" s="69"/>
      <c r="O656" s="39"/>
    </row>
    <row r="657" spans="2:15" s="3" customFormat="1" ht="15.75" x14ac:dyDescent="0.25">
      <c r="B657" s="114"/>
      <c r="C657" s="44">
        <v>114</v>
      </c>
      <c r="D657" s="49" t="s">
        <v>63</v>
      </c>
      <c r="E657" s="44">
        <v>6601</v>
      </c>
      <c r="F657" s="20">
        <v>1.73</v>
      </c>
      <c r="G657" s="12"/>
      <c r="H657" s="12"/>
      <c r="I657" s="12"/>
      <c r="J657" s="12"/>
      <c r="K657" s="12"/>
      <c r="L657" s="12"/>
      <c r="M657" s="12"/>
      <c r="N657" s="15">
        <v>1.73</v>
      </c>
      <c r="O657" s="11"/>
    </row>
    <row r="658" spans="2:15" s="3" customFormat="1" ht="15.75" x14ac:dyDescent="0.25">
      <c r="B658" s="114"/>
      <c r="C658" s="117">
        <v>118</v>
      </c>
      <c r="D658" s="49" t="s">
        <v>16</v>
      </c>
      <c r="E658" s="44">
        <v>6601</v>
      </c>
      <c r="F658" s="20">
        <v>0.51</v>
      </c>
      <c r="G658" s="12"/>
      <c r="H658" s="12"/>
      <c r="I658" s="12"/>
      <c r="J658" s="12"/>
      <c r="K658" s="12"/>
      <c r="L658" s="12"/>
      <c r="M658" s="12"/>
      <c r="N658" s="15">
        <v>0.51</v>
      </c>
    </row>
    <row r="659" spans="2:15" s="3" customFormat="1" ht="16.5" thickBot="1" x14ac:dyDescent="0.3">
      <c r="B659" s="115"/>
      <c r="C659" s="118"/>
      <c r="D659" s="21" t="s">
        <v>17</v>
      </c>
      <c r="E659" s="47">
        <v>6601</v>
      </c>
      <c r="F659" s="22">
        <v>0.17</v>
      </c>
      <c r="G659" s="16"/>
      <c r="H659" s="16"/>
      <c r="I659" s="16"/>
      <c r="J659" s="16"/>
      <c r="K659" s="16"/>
      <c r="L659" s="16"/>
      <c r="M659" s="16"/>
      <c r="N659" s="17">
        <v>0.17</v>
      </c>
    </row>
    <row r="660" spans="2:15" s="5" customFormat="1" ht="22.5" customHeight="1" x14ac:dyDescent="0.25">
      <c r="B660" s="120" t="s">
        <v>2</v>
      </c>
      <c r="C660" s="107" t="s">
        <v>0</v>
      </c>
      <c r="D660" s="107" t="s">
        <v>1</v>
      </c>
      <c r="E660" s="107" t="s">
        <v>3</v>
      </c>
      <c r="F660" s="107" t="s">
        <v>4</v>
      </c>
      <c r="G660" s="107" t="s">
        <v>6</v>
      </c>
      <c r="H660" s="107" t="s">
        <v>80</v>
      </c>
      <c r="I660" s="107" t="s">
        <v>81</v>
      </c>
      <c r="J660" s="107" t="s">
        <v>102</v>
      </c>
      <c r="K660" s="107" t="s">
        <v>7</v>
      </c>
      <c r="L660" s="107" t="s">
        <v>8</v>
      </c>
      <c r="M660" s="107" t="s">
        <v>9</v>
      </c>
      <c r="N660" s="109" t="s">
        <v>21</v>
      </c>
    </row>
    <row r="661" spans="2:15" s="5" customFormat="1" ht="14.25" customHeight="1" x14ac:dyDescent="0.25">
      <c r="B661" s="121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10"/>
    </row>
    <row r="662" spans="2:15" s="5" customFormat="1" ht="14.25" customHeight="1" x14ac:dyDescent="0.25">
      <c r="B662" s="121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10"/>
    </row>
    <row r="663" spans="2:15" s="5" customFormat="1" ht="14.25" customHeight="1" x14ac:dyDescent="0.25">
      <c r="B663" s="121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10"/>
    </row>
    <row r="664" spans="2:15" s="5" customFormat="1" ht="14.25" customHeight="1" x14ac:dyDescent="0.25">
      <c r="B664" s="122"/>
      <c r="C664" s="123"/>
      <c r="D664" s="123"/>
      <c r="E664" s="123"/>
      <c r="F664" s="41" t="s">
        <v>5</v>
      </c>
      <c r="G664" s="41" t="s">
        <v>5</v>
      </c>
      <c r="H664" s="41" t="s">
        <v>5</v>
      </c>
      <c r="I664" s="41" t="s">
        <v>5</v>
      </c>
      <c r="J664" s="41" t="s">
        <v>5</v>
      </c>
      <c r="K664" s="41" t="s">
        <v>5</v>
      </c>
      <c r="L664" s="41" t="s">
        <v>5</v>
      </c>
      <c r="M664" s="41" t="s">
        <v>5</v>
      </c>
      <c r="N664" s="4" t="s">
        <v>5</v>
      </c>
    </row>
    <row r="665" spans="2:15" ht="13.5" customHeight="1" thickBot="1" x14ac:dyDescent="0.3">
      <c r="B665" s="7">
        <v>1</v>
      </c>
      <c r="C665" s="9">
        <v>2</v>
      </c>
      <c r="D665" s="9">
        <v>3</v>
      </c>
      <c r="E665" s="9">
        <v>4</v>
      </c>
      <c r="F665" s="9">
        <v>5</v>
      </c>
      <c r="G665" s="9">
        <v>6</v>
      </c>
      <c r="H665" s="9">
        <v>7</v>
      </c>
      <c r="I665" s="9"/>
      <c r="J665" s="9"/>
      <c r="K665" s="9">
        <v>9</v>
      </c>
      <c r="L665" s="9">
        <v>10</v>
      </c>
      <c r="M665" s="9">
        <v>11</v>
      </c>
      <c r="N665" s="6">
        <v>14</v>
      </c>
    </row>
    <row r="666" spans="2:15" s="3" customFormat="1" ht="15.75" x14ac:dyDescent="0.25">
      <c r="B666" s="124" t="s">
        <v>78</v>
      </c>
      <c r="C666" s="133">
        <v>120</v>
      </c>
      <c r="D666" s="18" t="s">
        <v>18</v>
      </c>
      <c r="E666" s="45">
        <v>6601</v>
      </c>
      <c r="F666" s="19">
        <v>2.16</v>
      </c>
      <c r="G666" s="13"/>
      <c r="H666" s="13"/>
      <c r="I666" s="13"/>
      <c r="J666" s="13"/>
      <c r="K666" s="13"/>
      <c r="L666" s="13"/>
      <c r="M666" s="13"/>
      <c r="N666" s="14">
        <v>2.16</v>
      </c>
    </row>
    <row r="667" spans="2:15" s="3" customFormat="1" ht="15.75" x14ac:dyDescent="0.25">
      <c r="B667" s="114"/>
      <c r="C667" s="117"/>
      <c r="D667" s="49" t="s">
        <v>19</v>
      </c>
      <c r="E667" s="44">
        <v>6601</v>
      </c>
      <c r="F667" s="20">
        <v>0.52</v>
      </c>
      <c r="G667" s="12"/>
      <c r="H667" s="12"/>
      <c r="I667" s="12"/>
      <c r="J667" s="12"/>
      <c r="K667" s="12"/>
      <c r="L667" s="12"/>
      <c r="M667" s="12"/>
      <c r="N667" s="15">
        <v>0.52</v>
      </c>
    </row>
    <row r="668" spans="2:15" s="3" customFormat="1" ht="15.75" x14ac:dyDescent="0.25">
      <c r="B668" s="114"/>
      <c r="C668" s="117"/>
      <c r="D668" s="49" t="s">
        <v>20</v>
      </c>
      <c r="E668" s="44">
        <v>6601</v>
      </c>
      <c r="F668" s="20">
        <v>0.19</v>
      </c>
      <c r="G668" s="12"/>
      <c r="H668" s="12"/>
      <c r="I668" s="12"/>
      <c r="J668" s="12"/>
      <c r="K668" s="12"/>
      <c r="L668" s="12"/>
      <c r="M668" s="12"/>
      <c r="N668" s="15">
        <v>0.19</v>
      </c>
    </row>
    <row r="669" spans="2:15" s="10" customFormat="1" ht="15.75" x14ac:dyDescent="0.25">
      <c r="B669" s="114"/>
      <c r="C669" s="44">
        <v>127</v>
      </c>
      <c r="D669" s="49" t="s">
        <v>17</v>
      </c>
      <c r="E669" s="44">
        <v>3101</v>
      </c>
      <c r="F669" s="20">
        <v>3.14</v>
      </c>
      <c r="G669" s="12"/>
      <c r="H669" s="12"/>
      <c r="I669" s="12"/>
      <c r="J669" s="12"/>
      <c r="K669" s="12">
        <v>3.14</v>
      </c>
      <c r="L669" s="12"/>
      <c r="M669" s="12"/>
      <c r="N669" s="15"/>
    </row>
    <row r="670" spans="2:15" s="3" customFormat="1" ht="15.75" x14ac:dyDescent="0.25">
      <c r="B670" s="114"/>
      <c r="C670" s="117">
        <v>128</v>
      </c>
      <c r="D670" s="49" t="s">
        <v>19</v>
      </c>
      <c r="E670" s="44">
        <v>5201</v>
      </c>
      <c r="F670" s="20">
        <v>1.8</v>
      </c>
      <c r="G670" s="12"/>
      <c r="H670" s="12"/>
      <c r="I670" s="12"/>
      <c r="J670" s="12"/>
      <c r="K670" s="12"/>
      <c r="L670" s="12"/>
      <c r="M670" s="12">
        <v>1.8</v>
      </c>
      <c r="N670" s="15"/>
    </row>
    <row r="671" spans="2:15" s="3" customFormat="1" ht="15.75" x14ac:dyDescent="0.25">
      <c r="B671" s="114"/>
      <c r="C671" s="117"/>
      <c r="D671" s="49" t="s">
        <v>20</v>
      </c>
      <c r="E671" s="44">
        <v>5201</v>
      </c>
      <c r="F671" s="20">
        <v>0.44</v>
      </c>
      <c r="G671" s="12"/>
      <c r="H671" s="12"/>
      <c r="I671" s="12"/>
      <c r="J671" s="12"/>
      <c r="K671" s="12"/>
      <c r="L671" s="12"/>
      <c r="M671" s="12">
        <v>0.44</v>
      </c>
      <c r="N671" s="15"/>
    </row>
    <row r="672" spans="2:15" s="10" customFormat="1" ht="16.5" thickBot="1" x14ac:dyDescent="0.3">
      <c r="B672" s="168"/>
      <c r="C672" s="159" t="s">
        <v>79</v>
      </c>
      <c r="D672" s="159"/>
      <c r="E672" s="159"/>
      <c r="F672" s="97">
        <f t="shared" ref="F672:N672" si="4">F654+F655+F656+F657+F658+F659+F666+F667+F668+F669+F670+F671</f>
        <v>19.200000000000003</v>
      </c>
      <c r="G672" s="98">
        <f t="shared" si="4"/>
        <v>0</v>
      </c>
      <c r="H672" s="98">
        <f t="shared" si="4"/>
        <v>0</v>
      </c>
      <c r="I672" s="98">
        <f t="shared" si="4"/>
        <v>0</v>
      </c>
      <c r="J672" s="98">
        <f t="shared" si="4"/>
        <v>0</v>
      </c>
      <c r="K672" s="98">
        <f t="shared" si="4"/>
        <v>3.14</v>
      </c>
      <c r="L672" s="98">
        <f t="shared" si="4"/>
        <v>5.4</v>
      </c>
      <c r="M672" s="98">
        <f t="shared" si="4"/>
        <v>5.3800000000000008</v>
      </c>
      <c r="N672" s="99">
        <f t="shared" si="4"/>
        <v>5.28</v>
      </c>
    </row>
    <row r="673" spans="2:14" s="3" customFormat="1" ht="16.5" thickBot="1" x14ac:dyDescent="0.3">
      <c r="C673" s="70"/>
      <c r="D673" s="71"/>
      <c r="E673" s="70"/>
      <c r="F673" s="72"/>
      <c r="G673" s="73"/>
      <c r="H673" s="73"/>
      <c r="I673" s="73"/>
      <c r="J673" s="73"/>
      <c r="K673" s="73"/>
      <c r="L673" s="73"/>
      <c r="M673" s="73"/>
      <c r="N673" s="74"/>
    </row>
    <row r="674" spans="2:14" s="42" customFormat="1" ht="32.25" customHeight="1" thickBot="1" x14ac:dyDescent="0.3">
      <c r="B674" s="170" t="s">
        <v>103</v>
      </c>
      <c r="C674" s="171"/>
      <c r="D674" s="171"/>
      <c r="E674" s="172"/>
      <c r="F674" s="43">
        <f t="shared" ref="F674:N674" si="5">F89+F177+F289+F401+F453+F552+F653+F672</f>
        <v>2998.8599999999974</v>
      </c>
      <c r="G674" s="43">
        <f t="shared" si="5"/>
        <v>141.06</v>
      </c>
      <c r="H674" s="43">
        <f t="shared" si="5"/>
        <v>653.05999999999995</v>
      </c>
      <c r="I674" s="43">
        <f t="shared" si="5"/>
        <v>148.49</v>
      </c>
      <c r="J674" s="43">
        <f t="shared" si="5"/>
        <v>3.14</v>
      </c>
      <c r="K674" s="43">
        <f t="shared" si="5"/>
        <v>398.42000000000007</v>
      </c>
      <c r="L674" s="43">
        <f t="shared" si="5"/>
        <v>692.55999999999983</v>
      </c>
      <c r="M674" s="43">
        <f t="shared" si="5"/>
        <v>791.16000000000008</v>
      </c>
      <c r="N674" s="43">
        <f t="shared" si="5"/>
        <v>170.97</v>
      </c>
    </row>
    <row r="675" spans="2:14" s="3" customFormat="1" ht="16.5" thickBot="1" x14ac:dyDescent="0.3"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</row>
    <row r="676" spans="2:14" s="105" customFormat="1" ht="30.75" customHeight="1" thickBot="1" x14ac:dyDescent="0.3">
      <c r="B676" s="173" t="s">
        <v>104</v>
      </c>
      <c r="C676" s="174"/>
      <c r="D676" s="174"/>
      <c r="E676" s="174"/>
      <c r="F676" s="77">
        <v>31858.68</v>
      </c>
      <c r="G676" s="104"/>
      <c r="H676" s="104"/>
      <c r="I676" s="104"/>
      <c r="J676" s="104"/>
      <c r="K676" s="104"/>
      <c r="L676" s="104"/>
      <c r="M676" s="104"/>
      <c r="N676" s="104"/>
    </row>
    <row r="677" spans="2:14" s="42" customFormat="1" ht="16.5" thickBot="1" x14ac:dyDescent="0.3">
      <c r="C677" s="75"/>
      <c r="D677" s="75"/>
      <c r="E677" s="75"/>
      <c r="F677" s="76"/>
      <c r="G677" s="75"/>
      <c r="H677" s="75"/>
      <c r="I677" s="75"/>
      <c r="J677" s="75"/>
      <c r="K677" s="81"/>
      <c r="L677" s="75"/>
      <c r="M677" s="75"/>
      <c r="N677" s="75"/>
    </row>
    <row r="678" spans="2:14" s="42" customFormat="1" ht="30" customHeight="1" thickBot="1" x14ac:dyDescent="0.3">
      <c r="B678" s="175" t="s">
        <v>105</v>
      </c>
      <c r="C678" s="176"/>
      <c r="D678" s="176"/>
      <c r="E678" s="177"/>
      <c r="F678" s="77">
        <f>F674/F676*100</f>
        <v>9.413007695234068</v>
      </c>
      <c r="G678" s="75"/>
      <c r="H678" s="75"/>
      <c r="I678" s="75"/>
      <c r="J678" s="75"/>
      <c r="K678" s="75"/>
      <c r="L678" s="75"/>
      <c r="M678" s="75"/>
      <c r="N678" s="75"/>
    </row>
    <row r="679" spans="2:14" s="42" customFormat="1" ht="16.5" thickBot="1" x14ac:dyDescent="0.3"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</row>
    <row r="680" spans="2:14" s="42" customFormat="1" ht="30.75" customHeight="1" thickBot="1" x14ac:dyDescent="0.3">
      <c r="B680" s="175" t="s">
        <v>106</v>
      </c>
      <c r="C680" s="176"/>
      <c r="D680" s="176"/>
      <c r="E680" s="177"/>
      <c r="F680" s="78">
        <v>2624.66</v>
      </c>
      <c r="G680" s="75"/>
      <c r="H680" s="75"/>
      <c r="I680" s="75"/>
      <c r="J680" s="75"/>
      <c r="K680" s="75"/>
      <c r="L680" s="75"/>
      <c r="M680" s="75"/>
      <c r="N680" s="75"/>
    </row>
    <row r="681" spans="2:14" s="3" customFormat="1" ht="15.75" x14ac:dyDescent="0.25"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</row>
    <row r="682" spans="2:14" s="3" customFormat="1" ht="15.75" x14ac:dyDescent="0.25">
      <c r="C682" s="74"/>
      <c r="D682" s="169"/>
      <c r="E682" s="169"/>
      <c r="F682" s="73"/>
      <c r="G682" s="73"/>
      <c r="H682" s="74"/>
      <c r="I682" s="74"/>
      <c r="J682" s="74"/>
      <c r="K682" s="74"/>
      <c r="L682" s="74"/>
      <c r="M682" s="74"/>
      <c r="N682" s="74"/>
    </row>
    <row r="683" spans="2:14" s="3" customFormat="1" ht="15.75" x14ac:dyDescent="0.25">
      <c r="C683" s="74"/>
      <c r="D683" s="74"/>
      <c r="E683" s="74"/>
      <c r="F683" s="73"/>
      <c r="G683" s="74"/>
      <c r="H683" s="74"/>
      <c r="I683" s="74"/>
      <c r="J683" s="74"/>
      <c r="K683" s="74"/>
      <c r="L683" s="74"/>
      <c r="M683" s="74"/>
      <c r="N683" s="74"/>
    </row>
    <row r="684" spans="2:14" x14ac:dyDescent="0.25">
      <c r="L684" s="155"/>
      <c r="M684" s="155"/>
    </row>
  </sheetData>
  <mergeCells count="387">
    <mergeCell ref="D682:E682"/>
    <mergeCell ref="C472:C474"/>
    <mergeCell ref="C500:C501"/>
    <mergeCell ref="C496:C498"/>
    <mergeCell ref="C637:C638"/>
    <mergeCell ref="C510:C512"/>
    <mergeCell ref="C553:C555"/>
    <mergeCell ref="C564:C566"/>
    <mergeCell ref="C567:C568"/>
    <mergeCell ref="C569:C571"/>
    <mergeCell ref="C577:C578"/>
    <mergeCell ref="C588:C589"/>
    <mergeCell ref="C618:C619"/>
    <mergeCell ref="C626:C629"/>
    <mergeCell ref="B674:E674"/>
    <mergeCell ref="C670:C671"/>
    <mergeCell ref="B676:E676"/>
    <mergeCell ref="B678:E678"/>
    <mergeCell ref="B680:E680"/>
    <mergeCell ref="C653:E653"/>
    <mergeCell ref="C631:C632"/>
    <mergeCell ref="C633:C635"/>
    <mergeCell ref="C639:C640"/>
    <mergeCell ref="C643:C648"/>
    <mergeCell ref="C666:C668"/>
    <mergeCell ref="B660:B664"/>
    <mergeCell ref="C660:C664"/>
    <mergeCell ref="D660:D664"/>
    <mergeCell ref="E660:E664"/>
    <mergeCell ref="B666:B672"/>
    <mergeCell ref="J79:J82"/>
    <mergeCell ref="C212:C213"/>
    <mergeCell ref="C129:C130"/>
    <mergeCell ref="C156:C160"/>
    <mergeCell ref="D156:D160"/>
    <mergeCell ref="E156:E160"/>
    <mergeCell ref="C552:E552"/>
    <mergeCell ref="C242:C243"/>
    <mergeCell ref="B118:B122"/>
    <mergeCell ref="C118:C122"/>
    <mergeCell ref="D118:D122"/>
    <mergeCell ref="E118:E122"/>
    <mergeCell ref="F118:F121"/>
    <mergeCell ref="G118:G121"/>
    <mergeCell ref="H118:H121"/>
    <mergeCell ref="I118:I121"/>
    <mergeCell ref="J118:J121"/>
    <mergeCell ref="B162:B177"/>
    <mergeCell ref="K79:K82"/>
    <mergeCell ref="L79:L82"/>
    <mergeCell ref="M79:M82"/>
    <mergeCell ref="B12:B39"/>
    <mergeCell ref="C177:E177"/>
    <mergeCell ref="C227:C229"/>
    <mergeCell ref="C230:C231"/>
    <mergeCell ref="C238:C240"/>
    <mergeCell ref="C61:C62"/>
    <mergeCell ref="C66:C67"/>
    <mergeCell ref="C133:C135"/>
    <mergeCell ref="C152:C154"/>
    <mergeCell ref="C208:C209"/>
    <mergeCell ref="C216:C219"/>
    <mergeCell ref="C221:C222"/>
    <mergeCell ref="C89:E89"/>
    <mergeCell ref="B124:B155"/>
    <mergeCell ref="B156:B160"/>
    <mergeCell ref="B40:B44"/>
    <mergeCell ref="D40:D44"/>
    <mergeCell ref="E40:E44"/>
    <mergeCell ref="B90:B117"/>
    <mergeCell ref="C99:C101"/>
    <mergeCell ref="C202:C204"/>
    <mergeCell ref="B1:F1"/>
    <mergeCell ref="B6:B10"/>
    <mergeCell ref="C6:C10"/>
    <mergeCell ref="D6:D10"/>
    <mergeCell ref="E6:E10"/>
    <mergeCell ref="F6:F9"/>
    <mergeCell ref="G6:G9"/>
    <mergeCell ref="H6:H9"/>
    <mergeCell ref="B4:N4"/>
    <mergeCell ref="N6:N9"/>
    <mergeCell ref="I6:I9"/>
    <mergeCell ref="J6:J9"/>
    <mergeCell ref="L6:L9"/>
    <mergeCell ref="M6:M9"/>
    <mergeCell ref="K6:K9"/>
    <mergeCell ref="C40:C44"/>
    <mergeCell ref="B2:E2"/>
    <mergeCell ref="C12:C14"/>
    <mergeCell ref="C15:C21"/>
    <mergeCell ref="C22:C26"/>
    <mergeCell ref="C27:C28"/>
    <mergeCell ref="C32:C33"/>
    <mergeCell ref="C35:C36"/>
    <mergeCell ref="C37:C39"/>
    <mergeCell ref="C46:C48"/>
    <mergeCell ref="C71:C72"/>
    <mergeCell ref="L684:M684"/>
    <mergeCell ref="C136:C139"/>
    <mergeCell ref="C140:C146"/>
    <mergeCell ref="C147:C148"/>
    <mergeCell ref="C149:C151"/>
    <mergeCell ref="C181:C183"/>
    <mergeCell ref="C370:C371"/>
    <mergeCell ref="C372:C376"/>
    <mergeCell ref="C377:C385"/>
    <mergeCell ref="C247:C248"/>
    <mergeCell ref="C250:C251"/>
    <mergeCell ref="C252:C253"/>
    <mergeCell ref="C257:C260"/>
    <mergeCell ref="C282:C288"/>
    <mergeCell ref="C290:C292"/>
    <mergeCell ref="C293:C294"/>
    <mergeCell ref="L194:L197"/>
    <mergeCell ref="M194:M197"/>
    <mergeCell ref="C289:E289"/>
    <mergeCell ref="C453:E453"/>
    <mergeCell ref="C672:E672"/>
    <mergeCell ref="C401:E401"/>
    <mergeCell ref="F40:F43"/>
    <mergeCell ref="B46:B78"/>
    <mergeCell ref="B79:B83"/>
    <mergeCell ref="C79:C83"/>
    <mergeCell ref="D79:D83"/>
    <mergeCell ref="E79:E83"/>
    <mergeCell ref="F79:F82"/>
    <mergeCell ref="N79:N82"/>
    <mergeCell ref="B85:B89"/>
    <mergeCell ref="C51:C52"/>
    <mergeCell ref="C53:C55"/>
    <mergeCell ref="C73:C77"/>
    <mergeCell ref="C85:C87"/>
    <mergeCell ref="G40:G43"/>
    <mergeCell ref="H40:H43"/>
    <mergeCell ref="I40:I43"/>
    <mergeCell ref="J40:J43"/>
    <mergeCell ref="K40:K43"/>
    <mergeCell ref="L40:L43"/>
    <mergeCell ref="M40:M43"/>
    <mergeCell ref="N40:N43"/>
    <mergeCell ref="G79:G82"/>
    <mergeCell ref="H79:H82"/>
    <mergeCell ref="I79:I82"/>
    <mergeCell ref="N118:N121"/>
    <mergeCell ref="C104:C106"/>
    <mergeCell ref="C109:C110"/>
    <mergeCell ref="C111:C112"/>
    <mergeCell ref="C113:C114"/>
    <mergeCell ref="K156:K159"/>
    <mergeCell ref="L156:L159"/>
    <mergeCell ref="M156:M159"/>
    <mergeCell ref="N156:N159"/>
    <mergeCell ref="G156:G159"/>
    <mergeCell ref="H156:H159"/>
    <mergeCell ref="I156:I159"/>
    <mergeCell ref="J156:J159"/>
    <mergeCell ref="F156:F159"/>
    <mergeCell ref="K118:K121"/>
    <mergeCell ref="L118:L121"/>
    <mergeCell ref="M118:M121"/>
    <mergeCell ref="B178:B193"/>
    <mergeCell ref="C192:C193"/>
    <mergeCell ref="C184:C187"/>
    <mergeCell ref="C188:C189"/>
    <mergeCell ref="C178:C179"/>
    <mergeCell ref="C174:C175"/>
    <mergeCell ref="C162:C164"/>
    <mergeCell ref="C165:C168"/>
    <mergeCell ref="C169:C170"/>
    <mergeCell ref="N194:N197"/>
    <mergeCell ref="B200:B231"/>
    <mergeCell ref="B232:B236"/>
    <mergeCell ref="C232:C236"/>
    <mergeCell ref="D232:D236"/>
    <mergeCell ref="E232:E236"/>
    <mergeCell ref="F232:F235"/>
    <mergeCell ref="G232:G235"/>
    <mergeCell ref="H232:H235"/>
    <mergeCell ref="I232:I235"/>
    <mergeCell ref="J232:J235"/>
    <mergeCell ref="K232:K235"/>
    <mergeCell ref="L232:L235"/>
    <mergeCell ref="M232:M235"/>
    <mergeCell ref="N232:N235"/>
    <mergeCell ref="B194:B198"/>
    <mergeCell ref="C194:C198"/>
    <mergeCell ref="D194:D198"/>
    <mergeCell ref="E194:E198"/>
    <mergeCell ref="F194:F197"/>
    <mergeCell ref="G194:G197"/>
    <mergeCell ref="H194:H197"/>
    <mergeCell ref="B238:B268"/>
    <mergeCell ref="C275:C277"/>
    <mergeCell ref="B269:B273"/>
    <mergeCell ref="C269:C273"/>
    <mergeCell ref="D269:D273"/>
    <mergeCell ref="E269:E273"/>
    <mergeCell ref="F269:F272"/>
    <mergeCell ref="G269:G272"/>
    <mergeCell ref="K194:K197"/>
    <mergeCell ref="I194:I197"/>
    <mergeCell ref="J194:J197"/>
    <mergeCell ref="H269:H272"/>
    <mergeCell ref="I269:I272"/>
    <mergeCell ref="J269:J272"/>
    <mergeCell ref="K269:K272"/>
    <mergeCell ref="C244:C245"/>
    <mergeCell ref="C262:C266"/>
    <mergeCell ref="L269:L272"/>
    <mergeCell ref="M269:M272"/>
    <mergeCell ref="N269:N272"/>
    <mergeCell ref="B275:B289"/>
    <mergeCell ref="B290:B307"/>
    <mergeCell ref="B308:B312"/>
    <mergeCell ref="C308:C312"/>
    <mergeCell ref="D308:D312"/>
    <mergeCell ref="E308:E312"/>
    <mergeCell ref="F308:F311"/>
    <mergeCell ref="G308:G311"/>
    <mergeCell ref="H308:H311"/>
    <mergeCell ref="I308:I311"/>
    <mergeCell ref="J308:J311"/>
    <mergeCell ref="K308:K311"/>
    <mergeCell ref="L308:L311"/>
    <mergeCell ref="M308:M311"/>
    <mergeCell ref="N308:N311"/>
    <mergeCell ref="C298:C300"/>
    <mergeCell ref="C301:C302"/>
    <mergeCell ref="C278:C279"/>
    <mergeCell ref="C280:C281"/>
    <mergeCell ref="B314:B346"/>
    <mergeCell ref="C345:C346"/>
    <mergeCell ref="C353:C360"/>
    <mergeCell ref="B347:B351"/>
    <mergeCell ref="C347:C351"/>
    <mergeCell ref="D347:D351"/>
    <mergeCell ref="E347:E351"/>
    <mergeCell ref="F347:F350"/>
    <mergeCell ref="G347:G350"/>
    <mergeCell ref="C317:C318"/>
    <mergeCell ref="C321:C322"/>
    <mergeCell ref="C334:C335"/>
    <mergeCell ref="C343:C344"/>
    <mergeCell ref="I347:I350"/>
    <mergeCell ref="J347:J350"/>
    <mergeCell ref="K347:K350"/>
    <mergeCell ref="L347:L350"/>
    <mergeCell ref="M347:M350"/>
    <mergeCell ref="N347:N350"/>
    <mergeCell ref="B353:B385"/>
    <mergeCell ref="B386:B390"/>
    <mergeCell ref="C386:C390"/>
    <mergeCell ref="D386:D390"/>
    <mergeCell ref="E386:E390"/>
    <mergeCell ref="F386:F389"/>
    <mergeCell ref="G386:G389"/>
    <mergeCell ref="H386:H389"/>
    <mergeCell ref="I386:I389"/>
    <mergeCell ref="J386:J389"/>
    <mergeCell ref="K386:K389"/>
    <mergeCell ref="L386:L389"/>
    <mergeCell ref="M386:M389"/>
    <mergeCell ref="N386:N389"/>
    <mergeCell ref="C364:C366"/>
    <mergeCell ref="B392:B401"/>
    <mergeCell ref="B425:B429"/>
    <mergeCell ref="C425:C429"/>
    <mergeCell ref="D425:D429"/>
    <mergeCell ref="E425:E429"/>
    <mergeCell ref="F425:F428"/>
    <mergeCell ref="G425:G428"/>
    <mergeCell ref="H425:H428"/>
    <mergeCell ref="H347:H350"/>
    <mergeCell ref="I425:I428"/>
    <mergeCell ref="J425:J428"/>
    <mergeCell ref="K425:K428"/>
    <mergeCell ref="L425:L428"/>
    <mergeCell ref="M425:M428"/>
    <mergeCell ref="N425:N428"/>
    <mergeCell ref="B402:B424"/>
    <mergeCell ref="B431:B453"/>
    <mergeCell ref="C431:C433"/>
    <mergeCell ref="C441:C443"/>
    <mergeCell ref="C444:C450"/>
    <mergeCell ref="B454:B463"/>
    <mergeCell ref="B464:B468"/>
    <mergeCell ref="C464:C468"/>
    <mergeCell ref="D464:D468"/>
    <mergeCell ref="E464:E468"/>
    <mergeCell ref="F464:F467"/>
    <mergeCell ref="G464:G467"/>
    <mergeCell ref="H464:H467"/>
    <mergeCell ref="I464:I467"/>
    <mergeCell ref="C459:C461"/>
    <mergeCell ref="J464:J467"/>
    <mergeCell ref="K464:K467"/>
    <mergeCell ref="L464:L467"/>
    <mergeCell ref="M464:M467"/>
    <mergeCell ref="N464:N467"/>
    <mergeCell ref="B470:B502"/>
    <mergeCell ref="B503:B507"/>
    <mergeCell ref="C503:C507"/>
    <mergeCell ref="D503:D507"/>
    <mergeCell ref="E503:E507"/>
    <mergeCell ref="F503:F506"/>
    <mergeCell ref="G503:G506"/>
    <mergeCell ref="H503:H506"/>
    <mergeCell ref="I503:I506"/>
    <mergeCell ref="J503:J506"/>
    <mergeCell ref="K503:K506"/>
    <mergeCell ref="L503:L506"/>
    <mergeCell ref="M503:M506"/>
    <mergeCell ref="N503:N506"/>
    <mergeCell ref="C477:C481"/>
    <mergeCell ref="C483:C484"/>
    <mergeCell ref="C485:C487"/>
    <mergeCell ref="C488:C491"/>
    <mergeCell ref="C492:C493"/>
    <mergeCell ref="B509:B541"/>
    <mergeCell ref="B542:B546"/>
    <mergeCell ref="C542:C546"/>
    <mergeCell ref="D542:D546"/>
    <mergeCell ref="E542:E546"/>
    <mergeCell ref="F542:F545"/>
    <mergeCell ref="G542:G545"/>
    <mergeCell ref="H542:H545"/>
    <mergeCell ref="I542:I545"/>
    <mergeCell ref="C524:C525"/>
    <mergeCell ref="C527:C528"/>
    <mergeCell ref="C529:C530"/>
    <mergeCell ref="C531:C533"/>
    <mergeCell ref="C537:C538"/>
    <mergeCell ref="J542:J545"/>
    <mergeCell ref="K542:K545"/>
    <mergeCell ref="L542:L545"/>
    <mergeCell ref="M542:M545"/>
    <mergeCell ref="N542:N545"/>
    <mergeCell ref="B548:B552"/>
    <mergeCell ref="B553:B580"/>
    <mergeCell ref="B581:B585"/>
    <mergeCell ref="C581:C585"/>
    <mergeCell ref="D581:D585"/>
    <mergeCell ref="E581:E585"/>
    <mergeCell ref="F581:F584"/>
    <mergeCell ref="G581:G584"/>
    <mergeCell ref="H581:H584"/>
    <mergeCell ref="I581:I584"/>
    <mergeCell ref="J581:J584"/>
    <mergeCell ref="K581:K584"/>
    <mergeCell ref="L581:L584"/>
    <mergeCell ref="M581:M584"/>
    <mergeCell ref="N581:N584"/>
    <mergeCell ref="B587:B619"/>
    <mergeCell ref="B620:B624"/>
    <mergeCell ref="C620:C624"/>
    <mergeCell ref="D620:D624"/>
    <mergeCell ref="E620:E624"/>
    <mergeCell ref="F620:F623"/>
    <mergeCell ref="G620:G623"/>
    <mergeCell ref="C593:C594"/>
    <mergeCell ref="C595:C599"/>
    <mergeCell ref="C600:C602"/>
    <mergeCell ref="C606:C608"/>
    <mergeCell ref="C609:C610"/>
    <mergeCell ref="C612:C614"/>
    <mergeCell ref="C616:C617"/>
    <mergeCell ref="H620:H623"/>
    <mergeCell ref="I620:I623"/>
    <mergeCell ref="J620:J623"/>
    <mergeCell ref="K620:K623"/>
    <mergeCell ref="L620:L623"/>
    <mergeCell ref="M620:M623"/>
    <mergeCell ref="N620:N623"/>
    <mergeCell ref="B626:B653"/>
    <mergeCell ref="B654:B659"/>
    <mergeCell ref="C655:C656"/>
    <mergeCell ref="C658:C659"/>
    <mergeCell ref="F660:F663"/>
    <mergeCell ref="G660:G663"/>
    <mergeCell ref="H660:H663"/>
    <mergeCell ref="I660:I663"/>
    <mergeCell ref="J660:J663"/>
    <mergeCell ref="K660:K663"/>
    <mergeCell ref="L660:L663"/>
    <mergeCell ref="M660:M663"/>
    <mergeCell ref="N660:N663"/>
  </mergeCells>
  <pageMargins left="0" right="0" top="0.51181102362204722" bottom="0.51181102362204722" header="0.31496062992125984" footer="0.31496062992125984"/>
  <pageSetup scale="87" orientation="landscape" r:id="rId1"/>
  <headerFooter>
    <oddFooter>&amp;L&amp;"Times New Roman,Regular"&amp;10        Боро Лазић&amp;R&amp;"Times New Roman,Regular"&amp;10Фебруар. 2023.године</oddFooter>
  </headerFooter>
  <ignoredErrors>
    <ignoredError sqref="B12:I87 B677:I677 C676:I676 B679:I679 C678:I678 B681:I681 C680:I680 B682:I683 B89:I176 B88:D88 F88:I88 B178:I297 B177:E177 B299:I340 B298:D298 F298:I298 B344:I345 B343:D343 F343:I343 B347:I391 B346:D346 F346:I346 B393:I520 B392:D392 F392:I392 B342:I342 B341:D341 F341:I341 B522:I522 B521:D521 F521:I521 B524:I536 B523:D523 F523:I523 B539:I548 B537:D537 F537:I537 B550:I551 B549:D549 F549:I549 B538:D538 F538:I538 B553:I553 B552:E552 B555:I568 B554:D554 F554:I554 B577:I590 B576:D576 F576:I576 B570:I573 B569:E569 G569:I569 B575:I575 B574:E574 G574:I574 B600:I609 B598:E598 G598:I598 B599:E599 G599:I599 B611:I675 B610:E610 G610:I610 B592:I597 B591:D591 F591:I59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workbookViewId="0">
      <selection activeCell="B5" sqref="B5"/>
    </sheetView>
  </sheetViews>
  <sheetFormatPr defaultRowHeight="15" x14ac:dyDescent="0.25"/>
  <sheetData>
    <row r="3" spans="2:2" x14ac:dyDescent="0.25">
      <c r="B3">
        <v>1102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Danka Samardzija</cp:lastModifiedBy>
  <cp:lastPrinted>2023-02-04T15:13:06Z</cp:lastPrinted>
  <dcterms:created xsi:type="dcterms:W3CDTF">2022-12-21T08:23:26Z</dcterms:created>
  <dcterms:modified xsi:type="dcterms:W3CDTF">2023-10-11T09:10:44Z</dcterms:modified>
</cp:coreProperties>
</file>