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0515" windowHeight="41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7" i="1" l="1"/>
  <c r="F143" i="1" l="1"/>
  <c r="F142" i="1"/>
  <c r="F140" i="1"/>
  <c r="F115" i="1"/>
  <c r="F39" i="1"/>
  <c r="F25" i="1"/>
  <c r="F16" i="1"/>
  <c r="F141" i="1" l="1"/>
  <c r="F131" i="1"/>
  <c r="F133" i="1" s="1"/>
</calcChain>
</file>

<file path=xl/sharedStrings.xml><?xml version="1.0" encoding="utf-8"?>
<sst xmlns="http://schemas.openxmlformats.org/spreadsheetml/2006/main" count="193" uniqueCount="62">
  <si>
    <t>Привредна   јединица</t>
  </si>
  <si>
    <t>Одјел</t>
  </si>
  <si>
    <t>Одсјек</t>
  </si>
  <si>
    <t>Газдинска класа</t>
  </si>
  <si>
    <t>Површина ha</t>
  </si>
  <si>
    <t>Категорија шума ШВЗВ</t>
  </si>
  <si>
    <t>Напомена</t>
  </si>
  <si>
    <t xml:space="preserve">      ШПП "КАЛИНОВАЧКО"</t>
  </si>
  <si>
    <t>ПРИЈЕДЛОГ ЗА ИЗДВАЈАЊЕ ПОВРШИНА ШУМА ДЕФИНИСАНИХ КАО ШУМЕ ВИСОКЕ ЗАШТИТНЕ ВРИЈЕДНОСТИ НА ШПП "КАЛИНОВАЧКО"</t>
  </si>
  <si>
    <t>а</t>
  </si>
  <si>
    <t>b</t>
  </si>
  <si>
    <t>VZV - 1a</t>
  </si>
  <si>
    <t>VZV - 3</t>
  </si>
  <si>
    <t>178/1</t>
  </si>
  <si>
    <t>178/2</t>
  </si>
  <si>
    <t>c</t>
  </si>
  <si>
    <t>VZV - 4a</t>
  </si>
  <si>
    <t>VZV - 4b</t>
  </si>
  <si>
    <t>Укупно ПЈ "Зеленгора-Кмур"</t>
  </si>
  <si>
    <t>"Црвањ -Живањски поток"</t>
  </si>
  <si>
    <t>VZV- 1a</t>
  </si>
  <si>
    <t xml:space="preserve"> VZV - 4b</t>
  </si>
  <si>
    <t>дио</t>
  </si>
  <si>
    <t>VZV- 4a</t>
  </si>
  <si>
    <r>
      <t>VZV- 4</t>
    </r>
    <r>
      <rPr>
        <sz val="12"/>
        <color theme="1"/>
        <rFont val="Calibri"/>
        <family val="2"/>
      </rPr>
      <t>b</t>
    </r>
  </si>
  <si>
    <t>Шуме важне за контролу ерозије</t>
  </si>
  <si>
    <t>Укупно ПЈ "Ц-Ж поток"</t>
  </si>
  <si>
    <t>"Калиновик-Љута"</t>
  </si>
  <si>
    <t>90/1</t>
  </si>
  <si>
    <t>d</t>
  </si>
  <si>
    <t>a</t>
  </si>
  <si>
    <t>e</t>
  </si>
  <si>
    <t>f</t>
  </si>
  <si>
    <t>135/1</t>
  </si>
  <si>
    <t>"Укупно ПЈ "Калиновик-Љута"</t>
  </si>
  <si>
    <t>Шуме важне за заштиту извора и водотока</t>
  </si>
  <si>
    <t>"Горња Неретва"</t>
  </si>
  <si>
    <t>VZV - 4a                   VZV - 4b</t>
  </si>
  <si>
    <t>VZV - 4а</t>
  </si>
  <si>
    <t>Укупно ПЈ "Горња Неретва"</t>
  </si>
  <si>
    <t>"Междра"</t>
  </si>
  <si>
    <t>дио а</t>
  </si>
  <si>
    <t>Укупно ПЈ "Междра"</t>
  </si>
  <si>
    <t>VZV -4b</t>
  </si>
  <si>
    <t>07. ШГ "ЗЕЛЕНГОРА" КАЛИНОВИК</t>
  </si>
  <si>
    <r>
      <rPr>
        <i/>
        <sz val="11"/>
        <color theme="1"/>
        <rFont val="Times New Roman"/>
        <family val="1"/>
      </rPr>
      <t xml:space="preserve">Заштићена подручја                                                                                                                                                                                                    Шуме прашумског карактера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Прашума Јелово брдо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</si>
  <si>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</si>
  <si>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r>
      <t xml:space="preserve">Шумска подручја која садрже екосуставе који су ријетки, у опасности или угрожени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Хидролошки споменик - Црвањско језеро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</si>
  <si>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заштиту водотока и изворишта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</si>
  <si>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</t>
    </r>
    <r>
      <rPr>
        <sz val="12"/>
        <color theme="1"/>
        <rFont val="Times New Roman"/>
        <family val="1"/>
      </rPr>
      <t xml:space="preserve">                                                                       </t>
    </r>
    <r>
      <rPr>
        <b/>
        <sz val="10"/>
        <color theme="1"/>
        <rFont val="Times New Roman"/>
        <family val="1"/>
      </rPr>
      <t>Шуме важне за заштиту водотока и изворишта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</si>
  <si>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заштиту  изворишта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</si>
  <si>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</si>
  <si>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</si>
  <si>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</t>
    </r>
    <r>
      <rPr>
        <sz val="11"/>
        <color theme="1"/>
        <rFont val="Times New Roman"/>
        <family val="1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заштиту водотока и шуме важне за контролу ерозије</t>
    </r>
  </si>
  <si>
    <r>
      <rPr>
        <i/>
        <sz val="11"/>
        <color theme="1"/>
        <rFont val="Times New Roman"/>
        <family val="1"/>
      </rPr>
      <t>Шумска подручја која пружају основне природне користи у кризним ситуацијама</t>
    </r>
    <r>
      <rPr>
        <sz val="11"/>
        <color theme="1"/>
        <rFont val="Times New Roman"/>
        <family val="1"/>
      </rPr>
      <t xml:space="preserve">                                                                       </t>
    </r>
    <r>
      <rPr>
        <b/>
        <sz val="11"/>
        <color theme="1"/>
        <rFont val="Times New Roman"/>
        <family val="1"/>
      </rPr>
      <t>Шуме важне за заштиту  изворишта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</si>
  <si>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</t>
    </r>
    <r>
      <rPr>
        <sz val="11"/>
        <color theme="1"/>
        <rFont val="Times New Roman"/>
        <family val="1"/>
      </rPr>
      <t xml:space="preserve">       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</si>
  <si>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r>
      <rPr>
        <i/>
        <sz val="12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</t>
    </r>
    <r>
      <rPr>
        <sz val="12"/>
        <color theme="1"/>
        <rFont val="Times New Roman"/>
        <family val="1"/>
      </rPr>
      <t xml:space="preserve">                                                     </t>
    </r>
    <r>
      <rPr>
        <b/>
        <sz val="12"/>
        <color theme="1"/>
        <rFont val="Times New Roman"/>
        <family val="1"/>
      </rPr>
      <t>Шуме важне за контролу ерозије</t>
    </r>
  </si>
  <si>
    <r>
      <rPr>
        <i/>
        <sz val="12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</t>
    </r>
    <r>
      <rPr>
        <sz val="12"/>
        <color theme="1"/>
        <rFont val="Times New Roman"/>
        <family val="1"/>
      </rPr>
      <t xml:space="preserve">                                                        </t>
    </r>
    <r>
      <rPr>
        <b/>
        <sz val="12"/>
        <color theme="1"/>
        <rFont val="Times New Roman"/>
        <family val="1"/>
      </rPr>
      <t>Шуме важне за контролу ерозије</t>
    </r>
  </si>
  <si>
    <t>"Зеленгора - Кмур"</t>
  </si>
  <si>
    <t>Укупна неспорна површина шума и шумског земљишта на шпп "Калиновачко"</t>
  </si>
  <si>
    <t>Укупна површина шума предложених за издвајање шума дефинисаних као ШВЗВ  на ШПП "Калиновачко"</t>
  </si>
  <si>
    <t>Процентуално учешће површина шума предложених за издвајање шума дефинисаних као ШВЗВ  на ШПП "Калиновачко"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</si>
</sst>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2" fontId="1" fillId="2" borderId="2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0" fillId="0" borderId="0" xfId="0" applyBorder="1"/>
    <xf numFmtId="0" fontId="1" fillId="2" borderId="0" xfId="0" applyFont="1" applyFill="1"/>
    <xf numFmtId="2" fontId="1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/>
    </xf>
    <xf numFmtId="0" fontId="1" fillId="2" borderId="41" xfId="0" applyFont="1" applyFill="1" applyBorder="1" applyAlignment="1">
      <alignment horizontal="center" vertical="center" wrapText="1"/>
    </xf>
    <xf numFmtId="2" fontId="1" fillId="2" borderId="41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/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0" fillId="2" borderId="8" xfId="0" applyFill="1" applyBorder="1" applyAlignment="1">
      <alignment horizontal="center"/>
    </xf>
    <xf numFmtId="2" fontId="1" fillId="2" borderId="25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2" fontId="1" fillId="2" borderId="41" xfId="0" applyNumberFormat="1" applyFont="1" applyFill="1" applyBorder="1"/>
    <xf numFmtId="0" fontId="1" fillId="2" borderId="10" xfId="0" applyFont="1" applyFill="1" applyBorder="1" applyAlignment="1">
      <alignment horizontal="center" vertical="center"/>
    </xf>
    <xf numFmtId="2" fontId="1" fillId="2" borderId="10" xfId="0" applyNumberFormat="1" applyFont="1" applyFill="1" applyBorder="1"/>
    <xf numFmtId="2" fontId="4" fillId="2" borderId="21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/>
    </xf>
    <xf numFmtId="0" fontId="1" fillId="2" borderId="53" xfId="0" applyFont="1" applyFill="1" applyBorder="1" applyAlignment="1">
      <alignment vertical="center" wrapText="1"/>
    </xf>
    <xf numFmtId="0" fontId="1" fillId="2" borderId="54" xfId="0" applyFont="1" applyFill="1" applyBorder="1" applyAlignment="1">
      <alignment vertical="center" wrapText="1"/>
    </xf>
    <xf numFmtId="2" fontId="15" fillId="3" borderId="3" xfId="0" applyNumberFormat="1" applyFont="1" applyFill="1" applyBorder="1"/>
    <xf numFmtId="2" fontId="15" fillId="3" borderId="43" xfId="0" applyNumberFormat="1" applyFont="1" applyFill="1" applyBorder="1" applyAlignment="1">
      <alignment horizontal="right" vertical="center"/>
    </xf>
    <xf numFmtId="2" fontId="15" fillId="3" borderId="53" xfId="0" applyNumberFormat="1" applyFont="1" applyFill="1" applyBorder="1" applyAlignment="1">
      <alignment vertical="center" wrapText="1"/>
    </xf>
    <xf numFmtId="2" fontId="16" fillId="3" borderId="53" xfId="0" applyNumberFormat="1" applyFont="1" applyFill="1" applyBorder="1" applyAlignment="1">
      <alignment horizontal="right" vertical="center" wrapText="1"/>
    </xf>
    <xf numFmtId="2" fontId="13" fillId="3" borderId="60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right" vertical="center"/>
    </xf>
    <xf numFmtId="0" fontId="2" fillId="3" borderId="36" xfId="0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right" vertical="center"/>
    </xf>
    <xf numFmtId="2" fontId="2" fillId="3" borderId="60" xfId="0" applyNumberFormat="1" applyFont="1" applyFill="1" applyBorder="1" applyAlignment="1">
      <alignment horizontal="right" vertical="center"/>
    </xf>
    <xf numFmtId="2" fontId="2" fillId="3" borderId="60" xfId="0" applyNumberFormat="1" applyFont="1" applyFill="1" applyBorder="1" applyAlignment="1">
      <alignment horizontal="right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 wrapText="1"/>
    </xf>
    <xf numFmtId="0" fontId="17" fillId="3" borderId="5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3" borderId="5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2" fontId="1" fillId="3" borderId="50" xfId="0" applyNumberFormat="1" applyFont="1" applyFill="1" applyBorder="1" applyAlignment="1">
      <alignment horizontal="center" vertical="center" wrapText="1"/>
    </xf>
    <xf numFmtId="2" fontId="1" fillId="2" borderId="53" xfId="0" applyNumberFormat="1" applyFont="1" applyFill="1" applyBorder="1" applyAlignment="1">
      <alignment horizontal="center" vertical="center" wrapText="1"/>
    </xf>
    <xf numFmtId="2" fontId="1" fillId="2" borderId="54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2"/>
  <sheetViews>
    <sheetView tabSelected="1" view="pageLayout" topLeftCell="A121" zoomScaleNormal="100" workbookViewId="0">
      <selection activeCell="A75" sqref="A75:XFD75"/>
    </sheetView>
  </sheetViews>
  <sheetFormatPr defaultRowHeight="15" x14ac:dyDescent="0.25"/>
  <cols>
    <col min="1" max="1" width="3.5703125" customWidth="1"/>
    <col min="2" max="2" width="22.85546875" style="26" customWidth="1"/>
    <col min="3" max="3" width="11.5703125" style="26" customWidth="1"/>
    <col min="4" max="4" width="10.5703125" style="26" customWidth="1"/>
    <col min="5" max="5" width="17.28515625" style="26" customWidth="1"/>
    <col min="6" max="6" width="13.85546875" style="26" customWidth="1"/>
    <col min="7" max="7" width="12.7109375" style="26" customWidth="1"/>
    <col min="8" max="8" width="4.85546875" style="26" customWidth="1"/>
    <col min="9" max="12" width="11" style="26" customWidth="1"/>
    <col min="13" max="13" width="3.42578125" style="26" customWidth="1"/>
  </cols>
  <sheetData>
    <row r="1" spans="2:16" ht="15.75" x14ac:dyDescent="0.25">
      <c r="B1" s="153" t="s">
        <v>44</v>
      </c>
      <c r="C1" s="153"/>
      <c r="D1" s="153"/>
      <c r="E1" s="153"/>
      <c r="F1" s="8"/>
      <c r="G1" s="9"/>
      <c r="H1" s="8"/>
      <c r="I1" s="8"/>
      <c r="J1" s="8"/>
      <c r="K1" s="8"/>
      <c r="L1" s="8"/>
      <c r="M1" s="8"/>
      <c r="N1" s="1"/>
      <c r="O1" s="1"/>
    </row>
    <row r="2" spans="2:16" ht="15.75" x14ac:dyDescent="0.25">
      <c r="B2" s="153" t="s">
        <v>7</v>
      </c>
      <c r="C2" s="153"/>
      <c r="D2" s="153"/>
      <c r="E2" s="153"/>
      <c r="F2" s="153"/>
      <c r="G2" s="8"/>
      <c r="H2" s="8"/>
      <c r="I2" s="8"/>
      <c r="J2" s="8"/>
      <c r="K2" s="8"/>
      <c r="L2" s="8"/>
      <c r="M2" s="8"/>
      <c r="N2" s="1"/>
      <c r="O2" s="1"/>
    </row>
    <row r="3" spans="2:16" ht="16.5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"/>
      <c r="O3" s="1"/>
    </row>
    <row r="4" spans="2:16" ht="15.75" customHeight="1" x14ac:dyDescent="0.25">
      <c r="B4" s="154" t="s">
        <v>8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4"/>
      <c r="O4" s="4"/>
    </row>
    <row r="5" spans="2:16" ht="16.5" customHeight="1" thickBot="1" x14ac:dyDescent="0.3"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4"/>
      <c r="O5" s="4"/>
    </row>
    <row r="6" spans="2:16" ht="16.5" customHeight="1" thickBot="1" x14ac:dyDescent="0.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"/>
      <c r="O6" s="3"/>
    </row>
    <row r="7" spans="2:16" ht="34.5" customHeight="1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87" t="s">
        <v>5</v>
      </c>
      <c r="H7" s="87"/>
      <c r="I7" s="87" t="s">
        <v>6</v>
      </c>
      <c r="J7" s="87"/>
      <c r="K7" s="87"/>
      <c r="L7" s="87"/>
      <c r="M7" s="88"/>
      <c r="N7" s="1"/>
      <c r="O7" s="1"/>
    </row>
    <row r="8" spans="2:16" s="6" customFormat="1" ht="13.5" thickBot="1" x14ac:dyDescent="0.25">
      <c r="B8" s="43">
        <v>1</v>
      </c>
      <c r="C8" s="44">
        <v>2</v>
      </c>
      <c r="D8" s="44">
        <v>3</v>
      </c>
      <c r="E8" s="44">
        <v>4</v>
      </c>
      <c r="F8" s="44">
        <v>5</v>
      </c>
      <c r="G8" s="76">
        <v>6</v>
      </c>
      <c r="H8" s="76"/>
      <c r="I8" s="76">
        <v>7</v>
      </c>
      <c r="J8" s="76"/>
      <c r="K8" s="76"/>
      <c r="L8" s="76"/>
      <c r="M8" s="77"/>
    </row>
    <row r="9" spans="2:16" ht="15" customHeight="1" x14ac:dyDescent="0.25">
      <c r="B9" s="162" t="s">
        <v>58</v>
      </c>
      <c r="C9" s="39">
        <v>176</v>
      </c>
      <c r="D9" s="39"/>
      <c r="E9" s="39">
        <v>1211</v>
      </c>
      <c r="F9" s="40">
        <v>36</v>
      </c>
      <c r="G9" s="160" t="s">
        <v>20</v>
      </c>
      <c r="H9" s="161"/>
      <c r="I9" s="81" t="s">
        <v>45</v>
      </c>
      <c r="J9" s="82"/>
      <c r="K9" s="82"/>
      <c r="L9" s="82"/>
      <c r="M9" s="83"/>
      <c r="N9" s="1"/>
      <c r="O9" s="1"/>
    </row>
    <row r="10" spans="2:16" ht="15" customHeight="1" x14ac:dyDescent="0.25">
      <c r="B10" s="162"/>
      <c r="C10" s="135">
        <v>177</v>
      </c>
      <c r="D10" s="50" t="s">
        <v>9</v>
      </c>
      <c r="E10" s="50">
        <v>1209</v>
      </c>
      <c r="F10" s="12">
        <v>22.62</v>
      </c>
      <c r="G10" s="160"/>
      <c r="H10" s="161"/>
      <c r="I10" s="81"/>
      <c r="J10" s="82"/>
      <c r="K10" s="82"/>
      <c r="L10" s="82"/>
      <c r="M10" s="83"/>
      <c r="N10" s="1"/>
      <c r="O10" s="1"/>
    </row>
    <row r="11" spans="2:16" ht="15" customHeight="1" x14ac:dyDescent="0.25">
      <c r="B11" s="162"/>
      <c r="C11" s="135"/>
      <c r="D11" s="50" t="s">
        <v>10</v>
      </c>
      <c r="E11" s="50">
        <v>1145</v>
      </c>
      <c r="F11" s="12">
        <v>54.35</v>
      </c>
      <c r="G11" s="160"/>
      <c r="H11" s="161"/>
      <c r="I11" s="103"/>
      <c r="J11" s="104"/>
      <c r="K11" s="104"/>
      <c r="L11" s="104"/>
      <c r="M11" s="105"/>
      <c r="N11" s="1"/>
      <c r="O11" s="1"/>
    </row>
    <row r="12" spans="2:16" ht="15" customHeight="1" x14ac:dyDescent="0.25">
      <c r="B12" s="162"/>
      <c r="C12" s="50" t="s">
        <v>13</v>
      </c>
      <c r="D12" s="50"/>
      <c r="E12" s="50">
        <v>1145</v>
      </c>
      <c r="F12" s="12">
        <v>73</v>
      </c>
      <c r="G12" s="170" t="s">
        <v>21</v>
      </c>
      <c r="H12" s="171"/>
      <c r="I12" s="81" t="s">
        <v>46</v>
      </c>
      <c r="J12" s="82"/>
      <c r="K12" s="82"/>
      <c r="L12" s="82"/>
      <c r="M12" s="83"/>
      <c r="N12" s="2"/>
      <c r="O12" s="2"/>
      <c r="P12" s="2"/>
    </row>
    <row r="13" spans="2:16" ht="15" customHeight="1" x14ac:dyDescent="0.25">
      <c r="B13" s="162"/>
      <c r="C13" s="167" t="s">
        <v>14</v>
      </c>
      <c r="D13" s="13" t="s">
        <v>9</v>
      </c>
      <c r="E13" s="13">
        <v>1208</v>
      </c>
      <c r="F13" s="14">
        <v>21.24</v>
      </c>
      <c r="G13" s="160"/>
      <c r="H13" s="161"/>
      <c r="I13" s="81"/>
      <c r="J13" s="82"/>
      <c r="K13" s="82"/>
      <c r="L13" s="82"/>
      <c r="M13" s="83"/>
      <c r="N13" s="1"/>
      <c r="O13" s="1"/>
    </row>
    <row r="14" spans="2:16" ht="15" customHeight="1" x14ac:dyDescent="0.25">
      <c r="B14" s="162"/>
      <c r="C14" s="168"/>
      <c r="D14" s="50" t="s">
        <v>10</v>
      </c>
      <c r="E14" s="50">
        <v>1145</v>
      </c>
      <c r="F14" s="12">
        <v>26.6</v>
      </c>
      <c r="G14" s="160"/>
      <c r="H14" s="161"/>
      <c r="I14" s="81"/>
      <c r="J14" s="82"/>
      <c r="K14" s="82"/>
      <c r="L14" s="82"/>
      <c r="M14" s="83"/>
      <c r="N14" s="1"/>
      <c r="O14" s="1"/>
    </row>
    <row r="15" spans="2:16" ht="15" customHeight="1" x14ac:dyDescent="0.25">
      <c r="B15" s="162"/>
      <c r="C15" s="169"/>
      <c r="D15" s="15" t="s">
        <v>15</v>
      </c>
      <c r="E15" s="50">
        <v>5241</v>
      </c>
      <c r="F15" s="12">
        <v>8.02</v>
      </c>
      <c r="G15" s="172"/>
      <c r="H15" s="173"/>
      <c r="I15" s="103"/>
      <c r="J15" s="104"/>
      <c r="K15" s="104"/>
      <c r="L15" s="104"/>
      <c r="M15" s="105"/>
      <c r="N15" s="1"/>
      <c r="O15" s="1"/>
    </row>
    <row r="16" spans="2:16" ht="15" customHeight="1" thickBot="1" x14ac:dyDescent="0.3">
      <c r="B16" s="163"/>
      <c r="C16" s="164" t="s">
        <v>18</v>
      </c>
      <c r="D16" s="164"/>
      <c r="E16" s="164"/>
      <c r="F16" s="66">
        <f>F9+F10+F11+F12+F13+F14+F15</f>
        <v>241.83</v>
      </c>
      <c r="G16" s="165"/>
      <c r="H16" s="165"/>
      <c r="I16" s="165"/>
      <c r="J16" s="165"/>
      <c r="K16" s="165"/>
      <c r="L16" s="165"/>
      <c r="M16" s="166"/>
    </row>
    <row r="17" spans="2:15" ht="41.25" customHeight="1" x14ac:dyDescent="0.25">
      <c r="B17" s="182" t="s">
        <v>19</v>
      </c>
      <c r="C17" s="52"/>
      <c r="D17" s="52"/>
      <c r="E17" s="52"/>
      <c r="F17" s="59">
        <v>10</v>
      </c>
      <c r="G17" s="169" t="s">
        <v>12</v>
      </c>
      <c r="H17" s="169"/>
      <c r="I17" s="180" t="s">
        <v>47</v>
      </c>
      <c r="J17" s="180"/>
      <c r="K17" s="180"/>
      <c r="L17" s="180"/>
      <c r="M17" s="181"/>
    </row>
    <row r="18" spans="2:15" ht="17.25" customHeight="1" x14ac:dyDescent="0.25">
      <c r="B18" s="183"/>
      <c r="C18" s="50">
        <v>7</v>
      </c>
      <c r="D18" s="50" t="s">
        <v>10</v>
      </c>
      <c r="E18" s="50">
        <v>4108</v>
      </c>
      <c r="F18" s="33">
        <v>16</v>
      </c>
      <c r="G18" s="98" t="s">
        <v>23</v>
      </c>
      <c r="H18" s="99"/>
      <c r="I18" s="81" t="s">
        <v>48</v>
      </c>
      <c r="J18" s="82"/>
      <c r="K18" s="82"/>
      <c r="L18" s="82"/>
      <c r="M18" s="83"/>
      <c r="N18" s="1"/>
      <c r="O18" s="1"/>
    </row>
    <row r="19" spans="2:15" ht="17.25" customHeight="1" x14ac:dyDescent="0.25">
      <c r="B19" s="183"/>
      <c r="C19" s="50">
        <v>8</v>
      </c>
      <c r="D19" s="50" t="s">
        <v>9</v>
      </c>
      <c r="E19" s="50">
        <v>4110</v>
      </c>
      <c r="F19" s="33">
        <v>21</v>
      </c>
      <c r="G19" s="92"/>
      <c r="H19" s="112"/>
      <c r="I19" s="81"/>
      <c r="J19" s="82"/>
      <c r="K19" s="82"/>
      <c r="L19" s="82"/>
      <c r="M19" s="83"/>
      <c r="N19" s="1"/>
      <c r="O19" s="1"/>
    </row>
    <row r="20" spans="2:15" ht="17.25" customHeight="1" x14ac:dyDescent="0.25">
      <c r="B20" s="183"/>
      <c r="C20" s="47">
        <v>29</v>
      </c>
      <c r="D20" s="47" t="s">
        <v>9</v>
      </c>
      <c r="E20" s="50">
        <v>4203</v>
      </c>
      <c r="F20" s="16">
        <v>42</v>
      </c>
      <c r="G20" s="92"/>
      <c r="H20" s="112"/>
      <c r="I20" s="81"/>
      <c r="J20" s="82"/>
      <c r="K20" s="82"/>
      <c r="L20" s="82"/>
      <c r="M20" s="83"/>
      <c r="N20" s="1"/>
      <c r="O20" s="1"/>
    </row>
    <row r="21" spans="2:15" ht="17.25" customHeight="1" x14ac:dyDescent="0.25">
      <c r="B21" s="183"/>
      <c r="C21" s="50">
        <v>30</v>
      </c>
      <c r="D21" s="50" t="s">
        <v>9</v>
      </c>
      <c r="E21" s="50">
        <v>1418</v>
      </c>
      <c r="F21" s="33">
        <v>89</v>
      </c>
      <c r="G21" s="95"/>
      <c r="H21" s="100"/>
      <c r="I21" s="103"/>
      <c r="J21" s="104"/>
      <c r="K21" s="104"/>
      <c r="L21" s="104"/>
      <c r="M21" s="105"/>
      <c r="N21" s="1"/>
      <c r="O21" s="1"/>
    </row>
    <row r="22" spans="2:15" ht="17.25" customHeight="1" x14ac:dyDescent="0.25">
      <c r="B22" s="183"/>
      <c r="C22" s="50">
        <v>47</v>
      </c>
      <c r="D22" s="50" t="s">
        <v>9</v>
      </c>
      <c r="E22" s="50">
        <v>1109</v>
      </c>
      <c r="F22" s="33">
        <v>19</v>
      </c>
      <c r="G22" s="185" t="s">
        <v>24</v>
      </c>
      <c r="H22" s="186"/>
      <c r="I22" s="187" t="s">
        <v>25</v>
      </c>
      <c r="J22" s="188"/>
      <c r="K22" s="188"/>
      <c r="L22" s="188"/>
      <c r="M22" s="189"/>
      <c r="N22" s="1"/>
      <c r="O22" s="1"/>
    </row>
    <row r="23" spans="2:15" ht="17.25" customHeight="1" x14ac:dyDescent="0.25">
      <c r="B23" s="183"/>
      <c r="C23" s="50">
        <v>47</v>
      </c>
      <c r="D23" s="50" t="s">
        <v>10</v>
      </c>
      <c r="E23" s="50">
        <v>5241</v>
      </c>
      <c r="F23" s="33">
        <v>22.25</v>
      </c>
      <c r="G23" s="98" t="s">
        <v>23</v>
      </c>
      <c r="H23" s="99"/>
      <c r="I23" s="98" t="s">
        <v>49</v>
      </c>
      <c r="J23" s="101"/>
      <c r="K23" s="101"/>
      <c r="L23" s="101"/>
      <c r="M23" s="102"/>
      <c r="N23" s="1"/>
      <c r="O23" s="1"/>
    </row>
    <row r="24" spans="2:15" ht="17.25" customHeight="1" x14ac:dyDescent="0.25">
      <c r="B24" s="183"/>
      <c r="C24" s="50">
        <v>49</v>
      </c>
      <c r="D24" s="50" t="s">
        <v>22</v>
      </c>
      <c r="E24" s="50">
        <v>6201</v>
      </c>
      <c r="F24" s="33">
        <v>25</v>
      </c>
      <c r="G24" s="95"/>
      <c r="H24" s="100"/>
      <c r="I24" s="95"/>
      <c r="J24" s="96"/>
      <c r="K24" s="96"/>
      <c r="L24" s="96"/>
      <c r="M24" s="97"/>
      <c r="N24" s="1"/>
      <c r="O24" s="1"/>
    </row>
    <row r="25" spans="2:15" ht="18" customHeight="1" thickBot="1" x14ac:dyDescent="0.3">
      <c r="B25" s="184"/>
      <c r="C25" s="190" t="s">
        <v>26</v>
      </c>
      <c r="D25" s="190"/>
      <c r="E25" s="190"/>
      <c r="F25" s="65">
        <f>F17+F18+F19+F20+F21+F22+F23+F24</f>
        <v>244.25</v>
      </c>
      <c r="G25" s="191"/>
      <c r="H25" s="191"/>
      <c r="I25" s="191"/>
      <c r="J25" s="191"/>
      <c r="K25" s="191"/>
      <c r="L25" s="191"/>
      <c r="M25" s="192"/>
      <c r="N25" s="1"/>
      <c r="O25" s="1"/>
    </row>
    <row r="26" spans="2:15" ht="16.5" customHeight="1" x14ac:dyDescent="0.25">
      <c r="B26" s="177" t="s">
        <v>27</v>
      </c>
      <c r="C26" s="198" t="s">
        <v>28</v>
      </c>
      <c r="D26" s="53" t="s">
        <v>15</v>
      </c>
      <c r="E26" s="39">
        <v>4108</v>
      </c>
      <c r="F26" s="40">
        <v>14.95</v>
      </c>
      <c r="G26" s="92" t="s">
        <v>16</v>
      </c>
      <c r="H26" s="112"/>
      <c r="I26" s="81" t="s">
        <v>50</v>
      </c>
      <c r="J26" s="82"/>
      <c r="K26" s="82"/>
      <c r="L26" s="82"/>
      <c r="M26" s="83"/>
      <c r="N26" s="1"/>
      <c r="O26" s="1"/>
    </row>
    <row r="27" spans="2:15" ht="16.5" customHeight="1" x14ac:dyDescent="0.25">
      <c r="B27" s="177"/>
      <c r="C27" s="132"/>
      <c r="D27" s="15" t="s">
        <v>29</v>
      </c>
      <c r="E27" s="11">
        <v>4203</v>
      </c>
      <c r="F27" s="12">
        <v>16.579999999999998</v>
      </c>
      <c r="G27" s="92"/>
      <c r="H27" s="112"/>
      <c r="I27" s="81"/>
      <c r="J27" s="82"/>
      <c r="K27" s="82"/>
      <c r="L27" s="82"/>
      <c r="M27" s="83"/>
      <c r="N27" s="1"/>
      <c r="O27" s="1"/>
    </row>
    <row r="28" spans="2:15" ht="16.5" customHeight="1" x14ac:dyDescent="0.25">
      <c r="B28" s="177"/>
      <c r="C28" s="11">
        <v>95</v>
      </c>
      <c r="D28" s="15" t="s">
        <v>15</v>
      </c>
      <c r="E28" s="11">
        <v>5243</v>
      </c>
      <c r="F28" s="12">
        <v>40.61</v>
      </c>
      <c r="G28" s="92"/>
      <c r="H28" s="112"/>
      <c r="I28" s="81"/>
      <c r="J28" s="82"/>
      <c r="K28" s="82"/>
      <c r="L28" s="82"/>
      <c r="M28" s="83"/>
      <c r="N28" s="1"/>
      <c r="O28" s="1"/>
    </row>
    <row r="29" spans="2:15" ht="16.5" customHeight="1" x14ac:dyDescent="0.25">
      <c r="B29" s="177"/>
      <c r="C29" s="11">
        <v>99</v>
      </c>
      <c r="D29" s="11" t="s">
        <v>10</v>
      </c>
      <c r="E29" s="11">
        <v>4203</v>
      </c>
      <c r="F29" s="12">
        <v>24.56</v>
      </c>
      <c r="G29" s="92"/>
      <c r="H29" s="112"/>
      <c r="I29" s="81"/>
      <c r="J29" s="82"/>
      <c r="K29" s="82"/>
      <c r="L29" s="82"/>
      <c r="M29" s="83"/>
      <c r="N29" s="1"/>
      <c r="O29" s="1"/>
    </row>
    <row r="30" spans="2:15" ht="16.5" customHeight="1" x14ac:dyDescent="0.25">
      <c r="B30" s="177"/>
      <c r="C30" s="135">
        <v>135</v>
      </c>
      <c r="D30" s="11" t="s">
        <v>30</v>
      </c>
      <c r="E30" s="11">
        <v>1110</v>
      </c>
      <c r="F30" s="12">
        <v>53.28</v>
      </c>
      <c r="G30" s="98" t="s">
        <v>17</v>
      </c>
      <c r="H30" s="99"/>
      <c r="I30" s="78" t="s">
        <v>51</v>
      </c>
      <c r="J30" s="79"/>
      <c r="K30" s="79"/>
      <c r="L30" s="79"/>
      <c r="M30" s="80"/>
      <c r="N30" s="1"/>
      <c r="O30" s="1"/>
    </row>
    <row r="31" spans="2:15" ht="16.5" customHeight="1" x14ac:dyDescent="0.25">
      <c r="B31" s="177"/>
      <c r="C31" s="135"/>
      <c r="D31" s="11" t="s">
        <v>10</v>
      </c>
      <c r="E31" s="11">
        <v>1103</v>
      </c>
      <c r="F31" s="12">
        <v>3.73</v>
      </c>
      <c r="G31" s="92"/>
      <c r="H31" s="112"/>
      <c r="I31" s="81"/>
      <c r="J31" s="82"/>
      <c r="K31" s="82"/>
      <c r="L31" s="82"/>
      <c r="M31" s="83"/>
      <c r="N31" s="1"/>
      <c r="O31" s="1"/>
    </row>
    <row r="32" spans="2:15" ht="16.5" customHeight="1" x14ac:dyDescent="0.25">
      <c r="B32" s="177"/>
      <c r="C32" s="135"/>
      <c r="D32" s="11" t="s">
        <v>15</v>
      </c>
      <c r="E32" s="11">
        <v>1415</v>
      </c>
      <c r="F32" s="12">
        <v>2.25</v>
      </c>
      <c r="G32" s="92"/>
      <c r="H32" s="112"/>
      <c r="I32" s="81"/>
      <c r="J32" s="82"/>
      <c r="K32" s="82"/>
      <c r="L32" s="82"/>
      <c r="M32" s="83"/>
      <c r="N32" s="1"/>
      <c r="O32" s="1"/>
    </row>
    <row r="33" spans="2:15" ht="18" customHeight="1" x14ac:dyDescent="0.25">
      <c r="B33" s="177"/>
      <c r="C33" s="135"/>
      <c r="D33" s="11" t="s">
        <v>29</v>
      </c>
      <c r="E33" s="11">
        <v>1109</v>
      </c>
      <c r="F33" s="12">
        <v>2.81</v>
      </c>
      <c r="G33" s="92"/>
      <c r="H33" s="112"/>
      <c r="I33" s="81"/>
      <c r="J33" s="82"/>
      <c r="K33" s="82"/>
      <c r="L33" s="82"/>
      <c r="M33" s="83"/>
      <c r="N33" s="1"/>
      <c r="O33" s="1"/>
    </row>
    <row r="34" spans="2:15" ht="18" customHeight="1" x14ac:dyDescent="0.25">
      <c r="B34" s="177"/>
      <c r="C34" s="135"/>
      <c r="D34" s="11" t="s">
        <v>31</v>
      </c>
      <c r="E34" s="11">
        <v>1419</v>
      </c>
      <c r="F34" s="12">
        <v>29.67</v>
      </c>
      <c r="G34" s="92"/>
      <c r="H34" s="112"/>
      <c r="I34" s="81"/>
      <c r="J34" s="82"/>
      <c r="K34" s="82"/>
      <c r="L34" s="82"/>
      <c r="M34" s="83"/>
      <c r="N34" s="1"/>
      <c r="O34" s="1"/>
    </row>
    <row r="35" spans="2:15" ht="18" customHeight="1" thickBot="1" x14ac:dyDescent="0.3">
      <c r="B35" s="178"/>
      <c r="C35" s="152"/>
      <c r="D35" s="17" t="s">
        <v>32</v>
      </c>
      <c r="E35" s="17">
        <v>5243</v>
      </c>
      <c r="F35" s="18">
        <v>5</v>
      </c>
      <c r="G35" s="113"/>
      <c r="H35" s="114"/>
      <c r="I35" s="84"/>
      <c r="J35" s="85"/>
      <c r="K35" s="85"/>
      <c r="L35" s="85"/>
      <c r="M35" s="86"/>
      <c r="N35" s="1"/>
      <c r="O35" s="1"/>
    </row>
    <row r="36" spans="2:15" s="1" customFormat="1" ht="30.75" customHeight="1" x14ac:dyDescent="0.25">
      <c r="B36" s="28" t="s">
        <v>0</v>
      </c>
      <c r="C36" s="49" t="s">
        <v>1</v>
      </c>
      <c r="D36" s="49" t="s">
        <v>2</v>
      </c>
      <c r="E36" s="49" t="s">
        <v>3</v>
      </c>
      <c r="F36" s="49" t="s">
        <v>4</v>
      </c>
      <c r="G36" s="148" t="s">
        <v>5</v>
      </c>
      <c r="H36" s="148"/>
      <c r="I36" s="149" t="s">
        <v>6</v>
      </c>
      <c r="J36" s="150"/>
      <c r="K36" s="150"/>
      <c r="L36" s="150"/>
      <c r="M36" s="151"/>
    </row>
    <row r="37" spans="2:15" s="6" customFormat="1" ht="13.5" thickBot="1" x14ac:dyDescent="0.25">
      <c r="B37" s="43">
        <v>1</v>
      </c>
      <c r="C37" s="46">
        <v>2</v>
      </c>
      <c r="D37" s="46">
        <v>3</v>
      </c>
      <c r="E37" s="46">
        <v>4</v>
      </c>
      <c r="F37" s="46">
        <v>5</v>
      </c>
      <c r="G37" s="76">
        <v>6</v>
      </c>
      <c r="H37" s="76"/>
      <c r="I37" s="76">
        <v>7</v>
      </c>
      <c r="J37" s="76"/>
      <c r="K37" s="76"/>
      <c r="L37" s="76"/>
      <c r="M37" s="77"/>
    </row>
    <row r="38" spans="2:15" ht="15.75" x14ac:dyDescent="0.25">
      <c r="B38" s="179" t="s">
        <v>27</v>
      </c>
      <c r="C38" s="51" t="s">
        <v>33</v>
      </c>
      <c r="D38" s="51" t="s">
        <v>30</v>
      </c>
      <c r="E38" s="51">
        <v>1110</v>
      </c>
      <c r="F38" s="5">
        <v>67</v>
      </c>
      <c r="G38" s="193" t="s">
        <v>16</v>
      </c>
      <c r="H38" s="193"/>
      <c r="I38" s="195" t="s">
        <v>35</v>
      </c>
      <c r="J38" s="196"/>
      <c r="K38" s="196"/>
      <c r="L38" s="196"/>
      <c r="M38" s="197"/>
      <c r="N38" s="1"/>
      <c r="O38" s="1"/>
    </row>
    <row r="39" spans="2:15" ht="16.5" thickBot="1" x14ac:dyDescent="0.3">
      <c r="B39" s="163"/>
      <c r="C39" s="194" t="s">
        <v>34</v>
      </c>
      <c r="D39" s="194"/>
      <c r="E39" s="194"/>
      <c r="F39" s="65">
        <f>F26+F27+F28+F29+F30+F31+F32+F33+F34+F35+F38</f>
        <v>260.44</v>
      </c>
      <c r="G39" s="61"/>
      <c r="H39" s="61"/>
      <c r="I39" s="61"/>
      <c r="J39" s="61"/>
      <c r="K39" s="61"/>
      <c r="L39" s="61"/>
      <c r="M39" s="62"/>
      <c r="N39" s="1"/>
      <c r="O39" s="1"/>
    </row>
    <row r="40" spans="2:15" s="1" customFormat="1" ht="15.75" x14ac:dyDescent="0.25">
      <c r="B40" s="107" t="s">
        <v>36</v>
      </c>
      <c r="C40" s="48">
        <v>1</v>
      </c>
      <c r="D40" s="48" t="s">
        <v>9</v>
      </c>
      <c r="E40" s="48">
        <v>4204</v>
      </c>
      <c r="F40" s="60">
        <v>55.08</v>
      </c>
      <c r="G40" s="134" t="s">
        <v>17</v>
      </c>
      <c r="H40" s="134"/>
      <c r="I40" s="202" t="s">
        <v>52</v>
      </c>
      <c r="J40" s="202"/>
      <c r="K40" s="202"/>
      <c r="L40" s="202"/>
      <c r="M40" s="203"/>
    </row>
    <row r="41" spans="2:15" s="1" customFormat="1" ht="15.75" x14ac:dyDescent="0.25">
      <c r="B41" s="107"/>
      <c r="C41" s="110">
        <v>2</v>
      </c>
      <c r="D41" s="36" t="s">
        <v>9</v>
      </c>
      <c r="E41" s="36">
        <v>4110</v>
      </c>
      <c r="F41" s="16">
        <v>60.47</v>
      </c>
      <c r="G41" s="135"/>
      <c r="H41" s="135"/>
      <c r="I41" s="200"/>
      <c r="J41" s="200"/>
      <c r="K41" s="200"/>
      <c r="L41" s="200"/>
      <c r="M41" s="201"/>
    </row>
    <row r="42" spans="2:15" s="1" customFormat="1" ht="15.75" x14ac:dyDescent="0.25">
      <c r="B42" s="107"/>
      <c r="C42" s="124"/>
      <c r="D42" s="30" t="s">
        <v>10</v>
      </c>
      <c r="E42" s="36">
        <v>4204</v>
      </c>
      <c r="F42" s="16">
        <v>8.1300000000000008</v>
      </c>
      <c r="G42" s="135"/>
      <c r="H42" s="135"/>
      <c r="I42" s="200"/>
      <c r="J42" s="200"/>
      <c r="K42" s="200"/>
      <c r="L42" s="200"/>
      <c r="M42" s="201"/>
    </row>
    <row r="43" spans="2:15" s="1" customFormat="1" ht="15.75" x14ac:dyDescent="0.25">
      <c r="B43" s="107"/>
      <c r="C43" s="36">
        <v>3</v>
      </c>
      <c r="D43" s="36" t="s">
        <v>9</v>
      </c>
      <c r="E43" s="36">
        <v>4110</v>
      </c>
      <c r="F43" s="16">
        <v>80.31</v>
      </c>
      <c r="G43" s="135"/>
      <c r="H43" s="135"/>
      <c r="I43" s="200"/>
      <c r="J43" s="200"/>
      <c r="K43" s="200"/>
      <c r="L43" s="200"/>
      <c r="M43" s="201"/>
    </row>
    <row r="44" spans="2:15" s="1" customFormat="1" ht="15.75" x14ac:dyDescent="0.25">
      <c r="B44" s="107"/>
      <c r="C44" s="36">
        <v>4</v>
      </c>
      <c r="D44" s="36" t="s">
        <v>9</v>
      </c>
      <c r="E44" s="36">
        <v>4110</v>
      </c>
      <c r="F44" s="16">
        <v>29.87</v>
      </c>
      <c r="G44" s="135"/>
      <c r="H44" s="135"/>
      <c r="I44" s="200"/>
      <c r="J44" s="200"/>
      <c r="K44" s="200"/>
      <c r="L44" s="200"/>
      <c r="M44" s="201"/>
    </row>
    <row r="45" spans="2:15" s="1" customFormat="1" ht="15" customHeight="1" x14ac:dyDescent="0.25">
      <c r="B45" s="107"/>
      <c r="C45" s="36">
        <v>5</v>
      </c>
      <c r="D45" s="36" t="s">
        <v>9</v>
      </c>
      <c r="E45" s="36">
        <v>4110</v>
      </c>
      <c r="F45" s="16">
        <v>35.24</v>
      </c>
      <c r="G45" s="135"/>
      <c r="H45" s="135"/>
      <c r="I45" s="200"/>
      <c r="J45" s="200"/>
      <c r="K45" s="200"/>
      <c r="L45" s="200"/>
      <c r="M45" s="201"/>
    </row>
    <row r="46" spans="2:15" s="1" customFormat="1" ht="15" customHeight="1" x14ac:dyDescent="0.25">
      <c r="B46" s="107"/>
      <c r="C46" s="36">
        <v>6</v>
      </c>
      <c r="D46" s="36" t="s">
        <v>9</v>
      </c>
      <c r="E46" s="36">
        <v>4110</v>
      </c>
      <c r="F46" s="16">
        <v>66.540000000000006</v>
      </c>
      <c r="G46" s="135"/>
      <c r="H46" s="135"/>
      <c r="I46" s="200"/>
      <c r="J46" s="200"/>
      <c r="K46" s="200"/>
      <c r="L46" s="200"/>
      <c r="M46" s="201"/>
    </row>
    <row r="47" spans="2:15" s="1" customFormat="1" ht="15" customHeight="1" x14ac:dyDescent="0.25">
      <c r="B47" s="107"/>
      <c r="C47" s="36">
        <v>7</v>
      </c>
      <c r="D47" s="36" t="s">
        <v>9</v>
      </c>
      <c r="E47" s="36">
        <v>4110</v>
      </c>
      <c r="F47" s="16">
        <v>121.15</v>
      </c>
      <c r="G47" s="135"/>
      <c r="H47" s="135"/>
      <c r="I47" s="200"/>
      <c r="J47" s="200"/>
      <c r="K47" s="200"/>
      <c r="L47" s="200"/>
      <c r="M47" s="201"/>
    </row>
    <row r="48" spans="2:15" s="1" customFormat="1" ht="15" customHeight="1" x14ac:dyDescent="0.25">
      <c r="B48" s="107"/>
      <c r="C48" s="36">
        <v>8</v>
      </c>
      <c r="D48" s="36" t="s">
        <v>9</v>
      </c>
      <c r="E48" s="36">
        <v>4110</v>
      </c>
      <c r="F48" s="16">
        <v>39.869999999999997</v>
      </c>
      <c r="G48" s="135"/>
      <c r="H48" s="135"/>
      <c r="I48" s="200"/>
      <c r="J48" s="200"/>
      <c r="K48" s="200"/>
      <c r="L48" s="200"/>
      <c r="M48" s="201"/>
    </row>
    <row r="49" spans="2:13" s="1" customFormat="1" ht="15" customHeight="1" x14ac:dyDescent="0.25">
      <c r="B49" s="107"/>
      <c r="C49" s="36">
        <v>9</v>
      </c>
      <c r="D49" s="36" t="s">
        <v>9</v>
      </c>
      <c r="E49" s="36">
        <v>4203</v>
      </c>
      <c r="F49" s="16">
        <v>36.799999999999997</v>
      </c>
      <c r="G49" s="135" t="s">
        <v>37</v>
      </c>
      <c r="H49" s="135"/>
      <c r="I49" s="200" t="s">
        <v>53</v>
      </c>
      <c r="J49" s="200"/>
      <c r="K49" s="200"/>
      <c r="L49" s="200"/>
      <c r="M49" s="201"/>
    </row>
    <row r="50" spans="2:13" s="1" customFormat="1" ht="15" customHeight="1" x14ac:dyDescent="0.25">
      <c r="B50" s="107"/>
      <c r="C50" s="110">
        <v>10</v>
      </c>
      <c r="D50" s="36" t="s">
        <v>9</v>
      </c>
      <c r="E50" s="36">
        <v>1416</v>
      </c>
      <c r="F50" s="16">
        <v>29.65</v>
      </c>
      <c r="G50" s="135"/>
      <c r="H50" s="135"/>
      <c r="I50" s="200"/>
      <c r="J50" s="200"/>
      <c r="K50" s="200"/>
      <c r="L50" s="200"/>
      <c r="M50" s="201"/>
    </row>
    <row r="51" spans="2:13" s="1" customFormat="1" ht="15" customHeight="1" x14ac:dyDescent="0.25">
      <c r="B51" s="107"/>
      <c r="C51" s="124"/>
      <c r="D51" s="30" t="s">
        <v>10</v>
      </c>
      <c r="E51" s="36">
        <v>4108</v>
      </c>
      <c r="F51" s="16">
        <v>11.22</v>
      </c>
      <c r="G51" s="135"/>
      <c r="H51" s="135"/>
      <c r="I51" s="200"/>
      <c r="J51" s="200"/>
      <c r="K51" s="200"/>
      <c r="L51" s="200"/>
      <c r="M51" s="201"/>
    </row>
    <row r="52" spans="2:13" s="1" customFormat="1" ht="15" customHeight="1" x14ac:dyDescent="0.25">
      <c r="B52" s="107"/>
      <c r="C52" s="110">
        <v>11</v>
      </c>
      <c r="D52" s="36" t="s">
        <v>9</v>
      </c>
      <c r="E52" s="36">
        <v>1416</v>
      </c>
      <c r="F52" s="16">
        <v>32.28</v>
      </c>
      <c r="G52" s="135"/>
      <c r="H52" s="135"/>
      <c r="I52" s="200"/>
      <c r="J52" s="200"/>
      <c r="K52" s="200"/>
      <c r="L52" s="200"/>
      <c r="M52" s="201"/>
    </row>
    <row r="53" spans="2:13" s="1" customFormat="1" ht="15" customHeight="1" x14ac:dyDescent="0.25">
      <c r="B53" s="107"/>
      <c r="C53" s="133"/>
      <c r="D53" s="30" t="s">
        <v>10</v>
      </c>
      <c r="E53" s="36">
        <v>4203</v>
      </c>
      <c r="F53" s="16">
        <v>18.41</v>
      </c>
      <c r="G53" s="135"/>
      <c r="H53" s="135"/>
      <c r="I53" s="200"/>
      <c r="J53" s="200"/>
      <c r="K53" s="200"/>
      <c r="L53" s="200"/>
      <c r="M53" s="201"/>
    </row>
    <row r="54" spans="2:13" s="1" customFormat="1" ht="15" customHeight="1" x14ac:dyDescent="0.25">
      <c r="B54" s="107"/>
      <c r="C54" s="124"/>
      <c r="D54" s="30" t="s">
        <v>15</v>
      </c>
      <c r="E54" s="36">
        <v>4108</v>
      </c>
      <c r="F54" s="16">
        <v>60.45</v>
      </c>
      <c r="G54" s="135"/>
      <c r="H54" s="135"/>
      <c r="I54" s="200"/>
      <c r="J54" s="200"/>
      <c r="K54" s="200"/>
      <c r="L54" s="200"/>
      <c r="M54" s="201"/>
    </row>
    <row r="55" spans="2:13" s="1" customFormat="1" ht="15" customHeight="1" x14ac:dyDescent="0.25">
      <c r="B55" s="107"/>
      <c r="C55" s="36">
        <v>15</v>
      </c>
      <c r="D55" s="36" t="s">
        <v>9</v>
      </c>
      <c r="E55" s="36">
        <v>4203</v>
      </c>
      <c r="F55" s="16">
        <v>76.069999999999993</v>
      </c>
      <c r="G55" s="135"/>
      <c r="H55" s="135"/>
      <c r="I55" s="200"/>
      <c r="J55" s="200"/>
      <c r="K55" s="200"/>
      <c r="L55" s="200"/>
      <c r="M55" s="201"/>
    </row>
    <row r="56" spans="2:13" s="1" customFormat="1" ht="15" customHeight="1" x14ac:dyDescent="0.25">
      <c r="B56" s="107"/>
      <c r="C56" s="36">
        <v>16</v>
      </c>
      <c r="D56" s="36" t="s">
        <v>9</v>
      </c>
      <c r="E56" s="36">
        <v>4203</v>
      </c>
      <c r="F56" s="16">
        <v>83.38</v>
      </c>
      <c r="G56" s="135"/>
      <c r="H56" s="135"/>
      <c r="I56" s="200"/>
      <c r="J56" s="200"/>
      <c r="K56" s="200"/>
      <c r="L56" s="200"/>
      <c r="M56" s="201"/>
    </row>
    <row r="57" spans="2:13" s="1" customFormat="1" ht="15" customHeight="1" x14ac:dyDescent="0.25">
      <c r="B57" s="107"/>
      <c r="C57" s="36">
        <v>17</v>
      </c>
      <c r="D57" s="36" t="s">
        <v>9</v>
      </c>
      <c r="E57" s="36">
        <v>4203</v>
      </c>
      <c r="F57" s="16">
        <v>36.200000000000003</v>
      </c>
      <c r="G57" s="135"/>
      <c r="H57" s="135"/>
      <c r="I57" s="200"/>
      <c r="J57" s="200"/>
      <c r="K57" s="200"/>
      <c r="L57" s="200"/>
      <c r="M57" s="201"/>
    </row>
    <row r="58" spans="2:13" s="1" customFormat="1" ht="15" customHeight="1" x14ac:dyDescent="0.25">
      <c r="B58" s="107"/>
      <c r="C58" s="36">
        <v>18</v>
      </c>
      <c r="D58" s="36" t="s">
        <v>9</v>
      </c>
      <c r="E58" s="36">
        <v>4203</v>
      </c>
      <c r="F58" s="16">
        <v>32.630000000000003</v>
      </c>
      <c r="G58" s="135"/>
      <c r="H58" s="135"/>
      <c r="I58" s="200"/>
      <c r="J58" s="200"/>
      <c r="K58" s="200"/>
      <c r="L58" s="200"/>
      <c r="M58" s="201"/>
    </row>
    <row r="59" spans="2:13" s="1" customFormat="1" ht="15" customHeight="1" x14ac:dyDescent="0.25">
      <c r="B59" s="107"/>
      <c r="C59" s="36">
        <v>19</v>
      </c>
      <c r="D59" s="36" t="s">
        <v>9</v>
      </c>
      <c r="E59" s="36">
        <v>1109</v>
      </c>
      <c r="F59" s="16">
        <v>64.17</v>
      </c>
      <c r="G59" s="135"/>
      <c r="H59" s="135"/>
      <c r="I59" s="200"/>
      <c r="J59" s="200"/>
      <c r="K59" s="200"/>
      <c r="L59" s="200"/>
      <c r="M59" s="201"/>
    </row>
    <row r="60" spans="2:13" s="1" customFormat="1" ht="15" customHeight="1" x14ac:dyDescent="0.25">
      <c r="B60" s="107"/>
      <c r="C60" s="110">
        <v>20</v>
      </c>
      <c r="D60" s="36" t="s">
        <v>9</v>
      </c>
      <c r="E60" s="36">
        <v>4203</v>
      </c>
      <c r="F60" s="19">
        <v>40.26</v>
      </c>
      <c r="G60" s="135"/>
      <c r="H60" s="135"/>
      <c r="I60" s="200"/>
      <c r="J60" s="200"/>
      <c r="K60" s="200"/>
      <c r="L60" s="200"/>
      <c r="M60" s="201"/>
    </row>
    <row r="61" spans="2:13" s="1" customFormat="1" ht="15.75" x14ac:dyDescent="0.25">
      <c r="B61" s="107"/>
      <c r="C61" s="124"/>
      <c r="D61" s="30" t="s">
        <v>10</v>
      </c>
      <c r="E61" s="36">
        <v>4108</v>
      </c>
      <c r="F61" s="19">
        <v>5.35</v>
      </c>
      <c r="G61" s="135"/>
      <c r="H61" s="135"/>
      <c r="I61" s="200"/>
      <c r="J61" s="200"/>
      <c r="K61" s="200"/>
      <c r="L61" s="200"/>
      <c r="M61" s="201"/>
    </row>
    <row r="62" spans="2:13" s="1" customFormat="1" ht="15" customHeight="1" x14ac:dyDescent="0.25">
      <c r="B62" s="107"/>
      <c r="C62" s="36">
        <v>34</v>
      </c>
      <c r="D62" s="36" t="s">
        <v>9</v>
      </c>
      <c r="E62" s="36">
        <v>1416</v>
      </c>
      <c r="F62" s="19">
        <v>34</v>
      </c>
      <c r="G62" s="135"/>
      <c r="H62" s="135"/>
      <c r="I62" s="200"/>
      <c r="J62" s="200"/>
      <c r="K62" s="200"/>
      <c r="L62" s="200"/>
      <c r="M62" s="201"/>
    </row>
    <row r="63" spans="2:13" s="1" customFormat="1" ht="15" customHeight="1" x14ac:dyDescent="0.25">
      <c r="B63" s="107"/>
      <c r="C63" s="36">
        <v>35</v>
      </c>
      <c r="D63" s="36" t="s">
        <v>9</v>
      </c>
      <c r="E63" s="36">
        <v>4203</v>
      </c>
      <c r="F63" s="19">
        <v>35</v>
      </c>
      <c r="G63" s="135"/>
      <c r="H63" s="135"/>
      <c r="I63" s="200"/>
      <c r="J63" s="200"/>
      <c r="K63" s="200"/>
      <c r="L63" s="200"/>
      <c r="M63" s="201"/>
    </row>
    <row r="64" spans="2:13" s="1" customFormat="1" ht="15.75" customHeight="1" x14ac:dyDescent="0.25">
      <c r="B64" s="107"/>
      <c r="C64" s="110">
        <v>41</v>
      </c>
      <c r="D64" s="30" t="s">
        <v>30</v>
      </c>
      <c r="E64" s="36">
        <v>1416</v>
      </c>
      <c r="F64" s="19">
        <v>14.98</v>
      </c>
      <c r="G64" s="135"/>
      <c r="H64" s="135"/>
      <c r="I64" s="200"/>
      <c r="J64" s="200"/>
      <c r="K64" s="200"/>
      <c r="L64" s="200"/>
      <c r="M64" s="201"/>
    </row>
    <row r="65" spans="2:13" s="1" customFormat="1" ht="15.75" customHeight="1" x14ac:dyDescent="0.25">
      <c r="B65" s="107"/>
      <c r="C65" s="133"/>
      <c r="D65" s="30" t="s">
        <v>10</v>
      </c>
      <c r="E65" s="36">
        <v>1103</v>
      </c>
      <c r="F65" s="19">
        <v>15.15</v>
      </c>
      <c r="G65" s="135"/>
      <c r="H65" s="135"/>
      <c r="I65" s="200"/>
      <c r="J65" s="200"/>
      <c r="K65" s="200"/>
      <c r="L65" s="200"/>
      <c r="M65" s="201"/>
    </row>
    <row r="66" spans="2:13" s="1" customFormat="1" ht="15.75" customHeight="1" x14ac:dyDescent="0.25">
      <c r="B66" s="107"/>
      <c r="C66" s="133"/>
      <c r="D66" s="30" t="s">
        <v>15</v>
      </c>
      <c r="E66" s="36">
        <v>4108</v>
      </c>
      <c r="F66" s="19">
        <v>12.63</v>
      </c>
      <c r="G66" s="135"/>
      <c r="H66" s="135"/>
      <c r="I66" s="200"/>
      <c r="J66" s="200"/>
      <c r="K66" s="200"/>
      <c r="L66" s="200"/>
      <c r="M66" s="201"/>
    </row>
    <row r="67" spans="2:13" s="1" customFormat="1" ht="15.75" customHeight="1" x14ac:dyDescent="0.25">
      <c r="B67" s="107"/>
      <c r="C67" s="124"/>
      <c r="D67" s="30" t="s">
        <v>29</v>
      </c>
      <c r="E67" s="36">
        <v>5241</v>
      </c>
      <c r="F67" s="19">
        <v>4.74</v>
      </c>
      <c r="G67" s="135"/>
      <c r="H67" s="135"/>
      <c r="I67" s="200"/>
      <c r="J67" s="200"/>
      <c r="K67" s="200"/>
      <c r="L67" s="200"/>
      <c r="M67" s="201"/>
    </row>
    <row r="68" spans="2:13" s="1" customFormat="1" ht="15.75" customHeight="1" x14ac:dyDescent="0.25">
      <c r="B68" s="107"/>
      <c r="C68" s="36">
        <v>42</v>
      </c>
      <c r="D68" s="36" t="s">
        <v>9</v>
      </c>
      <c r="E68" s="36">
        <v>1415</v>
      </c>
      <c r="F68" s="19">
        <v>52.88</v>
      </c>
      <c r="G68" s="135" t="s">
        <v>38</v>
      </c>
      <c r="H68" s="135"/>
      <c r="I68" s="200" t="s">
        <v>54</v>
      </c>
      <c r="J68" s="200"/>
      <c r="K68" s="200"/>
      <c r="L68" s="200"/>
      <c r="M68" s="201"/>
    </row>
    <row r="69" spans="2:13" s="1" customFormat="1" ht="15.75" customHeight="1" x14ac:dyDescent="0.25">
      <c r="B69" s="107"/>
      <c r="C69" s="110">
        <v>43</v>
      </c>
      <c r="D69" s="36" t="s">
        <v>9</v>
      </c>
      <c r="E69" s="36">
        <v>1415</v>
      </c>
      <c r="F69" s="19">
        <v>31.82</v>
      </c>
      <c r="G69" s="135"/>
      <c r="H69" s="135"/>
      <c r="I69" s="200"/>
      <c r="J69" s="200"/>
      <c r="K69" s="200"/>
      <c r="L69" s="200"/>
      <c r="M69" s="201"/>
    </row>
    <row r="70" spans="2:13" s="1" customFormat="1" ht="15.75" customHeight="1" x14ac:dyDescent="0.25">
      <c r="B70" s="107"/>
      <c r="C70" s="124"/>
      <c r="D70" s="30" t="s">
        <v>10</v>
      </c>
      <c r="E70" s="36">
        <v>4203</v>
      </c>
      <c r="F70" s="19">
        <v>54.67</v>
      </c>
      <c r="G70" s="135"/>
      <c r="H70" s="135"/>
      <c r="I70" s="200"/>
      <c r="J70" s="200"/>
      <c r="K70" s="200"/>
      <c r="L70" s="200"/>
      <c r="M70" s="201"/>
    </row>
    <row r="71" spans="2:13" s="1" customFormat="1" ht="15.75" customHeight="1" x14ac:dyDescent="0.25">
      <c r="B71" s="107"/>
      <c r="C71" s="110">
        <v>105</v>
      </c>
      <c r="D71" s="36" t="s">
        <v>9</v>
      </c>
      <c r="E71" s="36">
        <v>1103</v>
      </c>
      <c r="F71" s="19">
        <v>69.75</v>
      </c>
      <c r="G71" s="98" t="s">
        <v>17</v>
      </c>
      <c r="H71" s="99"/>
      <c r="I71" s="78" t="s">
        <v>55</v>
      </c>
      <c r="J71" s="79"/>
      <c r="K71" s="79"/>
      <c r="L71" s="79"/>
      <c r="M71" s="80"/>
    </row>
    <row r="72" spans="2:13" s="1" customFormat="1" ht="15.75" customHeight="1" x14ac:dyDescent="0.25">
      <c r="B72" s="107"/>
      <c r="C72" s="124"/>
      <c r="D72" s="30" t="s">
        <v>10</v>
      </c>
      <c r="E72" s="36">
        <v>4108</v>
      </c>
      <c r="F72" s="19">
        <v>17.98</v>
      </c>
      <c r="G72" s="92"/>
      <c r="H72" s="112"/>
      <c r="I72" s="81"/>
      <c r="J72" s="82"/>
      <c r="K72" s="82"/>
      <c r="L72" s="82"/>
      <c r="M72" s="83"/>
    </row>
    <row r="73" spans="2:13" s="1" customFormat="1" ht="15.75" customHeight="1" x14ac:dyDescent="0.25">
      <c r="B73" s="107"/>
      <c r="C73" s="110">
        <v>109</v>
      </c>
      <c r="D73" s="36" t="s">
        <v>9</v>
      </c>
      <c r="E73" s="36">
        <v>1103</v>
      </c>
      <c r="F73" s="19">
        <v>24.42</v>
      </c>
      <c r="G73" s="92"/>
      <c r="H73" s="112"/>
      <c r="I73" s="81"/>
      <c r="J73" s="82"/>
      <c r="K73" s="82"/>
      <c r="L73" s="82"/>
      <c r="M73" s="83"/>
    </row>
    <row r="74" spans="2:13" s="1" customFormat="1" ht="15.75" customHeight="1" thickBot="1" x14ac:dyDescent="0.3">
      <c r="B74" s="109"/>
      <c r="C74" s="111"/>
      <c r="D74" s="31" t="s">
        <v>10</v>
      </c>
      <c r="E74" s="55">
        <v>4204</v>
      </c>
      <c r="F74" s="56">
        <v>33.51</v>
      </c>
      <c r="G74" s="113"/>
      <c r="H74" s="114"/>
      <c r="I74" s="84"/>
      <c r="J74" s="85"/>
      <c r="K74" s="85"/>
      <c r="L74" s="85"/>
      <c r="M74" s="86"/>
    </row>
    <row r="75" spans="2:13" s="1" customFormat="1" ht="29.25" customHeight="1" x14ac:dyDescent="0.25">
      <c r="B75" s="41" t="s">
        <v>0</v>
      </c>
      <c r="C75" s="42" t="s">
        <v>1</v>
      </c>
      <c r="D75" s="42" t="s">
        <v>2</v>
      </c>
      <c r="E75" s="42" t="s">
        <v>3</v>
      </c>
      <c r="F75" s="42" t="s">
        <v>4</v>
      </c>
      <c r="G75" s="87" t="s">
        <v>5</v>
      </c>
      <c r="H75" s="87"/>
      <c r="I75" s="87" t="s">
        <v>6</v>
      </c>
      <c r="J75" s="87"/>
      <c r="K75" s="87"/>
      <c r="L75" s="87"/>
      <c r="M75" s="88"/>
    </row>
    <row r="76" spans="2:13" s="6" customFormat="1" ht="13.5" thickBot="1" x14ac:dyDescent="0.25">
      <c r="B76" s="43">
        <v>1</v>
      </c>
      <c r="C76" s="44">
        <v>2</v>
      </c>
      <c r="D76" s="44">
        <v>3</v>
      </c>
      <c r="E76" s="44">
        <v>4</v>
      </c>
      <c r="F76" s="44">
        <v>5</v>
      </c>
      <c r="G76" s="76">
        <v>6</v>
      </c>
      <c r="H76" s="76"/>
      <c r="I76" s="76">
        <v>7</v>
      </c>
      <c r="J76" s="76"/>
      <c r="K76" s="76"/>
      <c r="L76" s="76"/>
      <c r="M76" s="77"/>
    </row>
    <row r="77" spans="2:13" s="1" customFormat="1" ht="14.25" customHeight="1" x14ac:dyDescent="0.25">
      <c r="B77" s="106" t="s">
        <v>36</v>
      </c>
      <c r="C77" s="37">
        <v>109</v>
      </c>
      <c r="D77" s="54" t="s">
        <v>15</v>
      </c>
      <c r="E77" s="57">
        <v>4202</v>
      </c>
      <c r="F77" s="58">
        <v>24.57</v>
      </c>
      <c r="G77" s="116" t="s">
        <v>17</v>
      </c>
      <c r="H77" s="117"/>
      <c r="I77" s="89" t="s">
        <v>56</v>
      </c>
      <c r="J77" s="90"/>
      <c r="K77" s="90"/>
      <c r="L77" s="90"/>
      <c r="M77" s="91"/>
    </row>
    <row r="78" spans="2:13" s="1" customFormat="1" ht="14.25" customHeight="1" x14ac:dyDescent="0.25">
      <c r="B78" s="107"/>
      <c r="C78" s="32">
        <v>108</v>
      </c>
      <c r="D78" s="36" t="s">
        <v>30</v>
      </c>
      <c r="E78" s="36">
        <v>4108</v>
      </c>
      <c r="F78" s="16">
        <v>30.82</v>
      </c>
      <c r="G78" s="118"/>
      <c r="H78" s="119"/>
      <c r="I78" s="92"/>
      <c r="J78" s="93"/>
      <c r="K78" s="93"/>
      <c r="L78" s="93"/>
      <c r="M78" s="94"/>
    </row>
    <row r="79" spans="2:13" s="1" customFormat="1" ht="14.25" customHeight="1" x14ac:dyDescent="0.25">
      <c r="B79" s="107"/>
      <c r="C79" s="115">
        <v>110</v>
      </c>
      <c r="D79" s="36" t="s">
        <v>9</v>
      </c>
      <c r="E79" s="36">
        <v>1103</v>
      </c>
      <c r="F79" s="16">
        <v>59.84</v>
      </c>
      <c r="G79" s="118"/>
      <c r="H79" s="119"/>
      <c r="I79" s="92"/>
      <c r="J79" s="93"/>
      <c r="K79" s="93"/>
      <c r="L79" s="93"/>
      <c r="M79" s="94"/>
    </row>
    <row r="80" spans="2:13" s="1" customFormat="1" ht="14.25" customHeight="1" x14ac:dyDescent="0.25">
      <c r="B80" s="107"/>
      <c r="C80" s="115"/>
      <c r="D80" s="30" t="s">
        <v>10</v>
      </c>
      <c r="E80" s="36">
        <v>4204</v>
      </c>
      <c r="F80" s="16">
        <v>21.96</v>
      </c>
      <c r="G80" s="118"/>
      <c r="H80" s="119"/>
      <c r="I80" s="92"/>
      <c r="J80" s="93"/>
      <c r="K80" s="93"/>
      <c r="L80" s="93"/>
      <c r="M80" s="94"/>
    </row>
    <row r="81" spans="2:13" s="1" customFormat="1" ht="14.25" customHeight="1" x14ac:dyDescent="0.25">
      <c r="B81" s="107"/>
      <c r="C81" s="115">
        <v>111</v>
      </c>
      <c r="D81" s="30" t="s">
        <v>30</v>
      </c>
      <c r="E81" s="36">
        <v>1109</v>
      </c>
      <c r="F81" s="122">
        <v>85.76</v>
      </c>
      <c r="G81" s="118"/>
      <c r="H81" s="119"/>
      <c r="I81" s="92"/>
      <c r="J81" s="93"/>
      <c r="K81" s="93"/>
      <c r="L81" s="93"/>
      <c r="M81" s="94"/>
    </row>
    <row r="82" spans="2:13" s="1" customFormat="1" ht="14.25" customHeight="1" x14ac:dyDescent="0.25">
      <c r="B82" s="107"/>
      <c r="C82" s="115"/>
      <c r="D82" s="30" t="s">
        <v>10</v>
      </c>
      <c r="E82" s="36">
        <v>4203</v>
      </c>
      <c r="F82" s="122"/>
      <c r="G82" s="118"/>
      <c r="H82" s="119"/>
      <c r="I82" s="92"/>
      <c r="J82" s="93"/>
      <c r="K82" s="93"/>
      <c r="L82" s="93"/>
      <c r="M82" s="94"/>
    </row>
    <row r="83" spans="2:13" s="1" customFormat="1" ht="14.25" customHeight="1" x14ac:dyDescent="0.25">
      <c r="B83" s="107"/>
      <c r="C83" s="115"/>
      <c r="D83" s="30" t="s">
        <v>15</v>
      </c>
      <c r="E83" s="36">
        <v>4110</v>
      </c>
      <c r="F83" s="122"/>
      <c r="G83" s="118"/>
      <c r="H83" s="119"/>
      <c r="I83" s="92"/>
      <c r="J83" s="93"/>
      <c r="K83" s="93"/>
      <c r="L83" s="93"/>
      <c r="M83" s="94"/>
    </row>
    <row r="84" spans="2:13" s="1" customFormat="1" ht="14.25" customHeight="1" x14ac:dyDescent="0.25">
      <c r="B84" s="107"/>
      <c r="C84" s="115"/>
      <c r="D84" s="30" t="s">
        <v>29</v>
      </c>
      <c r="E84" s="36">
        <v>6201</v>
      </c>
      <c r="F84" s="122"/>
      <c r="G84" s="118"/>
      <c r="H84" s="119"/>
      <c r="I84" s="92"/>
      <c r="J84" s="93"/>
      <c r="K84" s="93"/>
      <c r="L84" s="93"/>
      <c r="M84" s="94"/>
    </row>
    <row r="85" spans="2:13" s="1" customFormat="1" ht="14.25" customHeight="1" x14ac:dyDescent="0.25">
      <c r="B85" s="107"/>
      <c r="C85" s="35">
        <v>112</v>
      </c>
      <c r="D85" s="36" t="s">
        <v>30</v>
      </c>
      <c r="E85" s="36">
        <v>4108</v>
      </c>
      <c r="F85" s="16">
        <v>63.16</v>
      </c>
      <c r="G85" s="118"/>
      <c r="H85" s="119"/>
      <c r="I85" s="92"/>
      <c r="J85" s="93"/>
      <c r="K85" s="93"/>
      <c r="L85" s="93"/>
      <c r="M85" s="94"/>
    </row>
    <row r="86" spans="2:13" s="1" customFormat="1" ht="14.25" customHeight="1" x14ac:dyDescent="0.25">
      <c r="B86" s="107"/>
      <c r="C86" s="115">
        <v>113</v>
      </c>
      <c r="D86" s="36" t="s">
        <v>9</v>
      </c>
      <c r="E86" s="36">
        <v>1103</v>
      </c>
      <c r="F86" s="16">
        <v>39.14</v>
      </c>
      <c r="G86" s="118"/>
      <c r="H86" s="119"/>
      <c r="I86" s="92"/>
      <c r="J86" s="93"/>
      <c r="K86" s="93"/>
      <c r="L86" s="93"/>
      <c r="M86" s="94"/>
    </row>
    <row r="87" spans="2:13" s="1" customFormat="1" ht="14.25" customHeight="1" x14ac:dyDescent="0.25">
      <c r="B87" s="107"/>
      <c r="C87" s="115"/>
      <c r="D87" s="30" t="s">
        <v>10</v>
      </c>
      <c r="E87" s="36">
        <v>4108</v>
      </c>
      <c r="F87" s="16">
        <v>15.65</v>
      </c>
      <c r="G87" s="118"/>
      <c r="H87" s="119"/>
      <c r="I87" s="92"/>
      <c r="J87" s="93"/>
      <c r="K87" s="93"/>
      <c r="L87" s="93"/>
      <c r="M87" s="94"/>
    </row>
    <row r="88" spans="2:13" s="1" customFormat="1" ht="14.25" customHeight="1" x14ac:dyDescent="0.25">
      <c r="B88" s="107"/>
      <c r="C88" s="115">
        <v>114</v>
      </c>
      <c r="D88" s="36" t="s">
        <v>9</v>
      </c>
      <c r="E88" s="36">
        <v>1103</v>
      </c>
      <c r="F88" s="123">
        <v>54.93</v>
      </c>
      <c r="G88" s="118"/>
      <c r="H88" s="119"/>
      <c r="I88" s="92"/>
      <c r="J88" s="93"/>
      <c r="K88" s="93"/>
      <c r="L88" s="93"/>
      <c r="M88" s="94"/>
    </row>
    <row r="89" spans="2:13" s="1" customFormat="1" ht="14.25" customHeight="1" x14ac:dyDescent="0.25">
      <c r="B89" s="107"/>
      <c r="C89" s="115"/>
      <c r="D89" s="30" t="s">
        <v>10</v>
      </c>
      <c r="E89" s="36">
        <v>4108</v>
      </c>
      <c r="F89" s="123"/>
      <c r="G89" s="118"/>
      <c r="H89" s="119"/>
      <c r="I89" s="92"/>
      <c r="J89" s="93"/>
      <c r="K89" s="93"/>
      <c r="L89" s="93"/>
      <c r="M89" s="94"/>
    </row>
    <row r="90" spans="2:13" s="1" customFormat="1" ht="14.25" customHeight="1" x14ac:dyDescent="0.25">
      <c r="B90" s="107"/>
      <c r="C90" s="35">
        <v>115</v>
      </c>
      <c r="D90" s="36" t="s">
        <v>30</v>
      </c>
      <c r="E90" s="36">
        <v>4108</v>
      </c>
      <c r="F90" s="16">
        <v>65.489999999999995</v>
      </c>
      <c r="G90" s="118"/>
      <c r="H90" s="119"/>
      <c r="I90" s="92"/>
      <c r="J90" s="93"/>
      <c r="K90" s="93"/>
      <c r="L90" s="93"/>
      <c r="M90" s="94"/>
    </row>
    <row r="91" spans="2:13" s="1" customFormat="1" ht="14.25" customHeight="1" x14ac:dyDescent="0.25">
      <c r="B91" s="107"/>
      <c r="C91" s="115">
        <v>116</v>
      </c>
      <c r="D91" s="36" t="s">
        <v>9</v>
      </c>
      <c r="E91" s="36">
        <v>4204</v>
      </c>
      <c r="F91" s="20">
        <v>2.2799999999999998</v>
      </c>
      <c r="G91" s="118"/>
      <c r="H91" s="119"/>
      <c r="I91" s="92"/>
      <c r="J91" s="93"/>
      <c r="K91" s="93"/>
      <c r="L91" s="93"/>
      <c r="M91" s="94"/>
    </row>
    <row r="92" spans="2:13" s="1" customFormat="1" ht="14.25" customHeight="1" x14ac:dyDescent="0.25">
      <c r="B92" s="107"/>
      <c r="C92" s="115"/>
      <c r="D92" s="30" t="s">
        <v>10</v>
      </c>
      <c r="E92" s="36">
        <v>5263</v>
      </c>
      <c r="F92" s="20">
        <v>107.72</v>
      </c>
      <c r="G92" s="118"/>
      <c r="H92" s="119"/>
      <c r="I92" s="92"/>
      <c r="J92" s="93"/>
      <c r="K92" s="93"/>
      <c r="L92" s="93"/>
      <c r="M92" s="94"/>
    </row>
    <row r="93" spans="2:13" s="1" customFormat="1" ht="14.25" customHeight="1" x14ac:dyDescent="0.25">
      <c r="B93" s="107"/>
      <c r="C93" s="115">
        <v>117</v>
      </c>
      <c r="D93" s="36" t="s">
        <v>9</v>
      </c>
      <c r="E93" s="36">
        <v>4203</v>
      </c>
      <c r="F93" s="20">
        <v>87.34</v>
      </c>
      <c r="G93" s="118"/>
      <c r="H93" s="119"/>
      <c r="I93" s="92"/>
      <c r="J93" s="93"/>
      <c r="K93" s="93"/>
      <c r="L93" s="93"/>
      <c r="M93" s="94"/>
    </row>
    <row r="94" spans="2:13" s="1" customFormat="1" ht="14.25" customHeight="1" x14ac:dyDescent="0.25">
      <c r="B94" s="107"/>
      <c r="C94" s="115"/>
      <c r="D94" s="30" t="s">
        <v>10</v>
      </c>
      <c r="E94" s="36">
        <v>5243</v>
      </c>
      <c r="F94" s="20">
        <v>32.44</v>
      </c>
      <c r="G94" s="118"/>
      <c r="H94" s="119"/>
      <c r="I94" s="92"/>
      <c r="J94" s="93"/>
      <c r="K94" s="93"/>
      <c r="L94" s="93"/>
      <c r="M94" s="94"/>
    </row>
    <row r="95" spans="2:13" s="1" customFormat="1" ht="14.25" customHeight="1" x14ac:dyDescent="0.25">
      <c r="B95" s="107"/>
      <c r="C95" s="115">
        <v>118</v>
      </c>
      <c r="D95" s="30" t="s">
        <v>30</v>
      </c>
      <c r="E95" s="36">
        <v>1103</v>
      </c>
      <c r="F95" s="20">
        <v>26.15</v>
      </c>
      <c r="G95" s="118"/>
      <c r="H95" s="119"/>
      <c r="I95" s="92"/>
      <c r="J95" s="93"/>
      <c r="K95" s="93"/>
      <c r="L95" s="93"/>
      <c r="M95" s="94"/>
    </row>
    <row r="96" spans="2:13" s="1" customFormat="1" ht="14.25" customHeight="1" x14ac:dyDescent="0.25">
      <c r="B96" s="107"/>
      <c r="C96" s="115"/>
      <c r="D96" s="30" t="s">
        <v>10</v>
      </c>
      <c r="E96" s="21">
        <v>4204</v>
      </c>
      <c r="F96" s="20">
        <v>50.42</v>
      </c>
      <c r="G96" s="118"/>
      <c r="H96" s="119"/>
      <c r="I96" s="92"/>
      <c r="J96" s="93"/>
      <c r="K96" s="93"/>
      <c r="L96" s="93"/>
      <c r="M96" s="94"/>
    </row>
    <row r="97" spans="2:13" s="1" customFormat="1" ht="15" customHeight="1" x14ac:dyDescent="0.25">
      <c r="B97" s="107"/>
      <c r="C97" s="115"/>
      <c r="D97" s="30" t="s">
        <v>15</v>
      </c>
      <c r="E97" s="21">
        <v>5263</v>
      </c>
      <c r="F97" s="20"/>
      <c r="G97" s="118"/>
      <c r="H97" s="119"/>
      <c r="I97" s="92"/>
      <c r="J97" s="93"/>
      <c r="K97" s="93"/>
      <c r="L97" s="93"/>
      <c r="M97" s="94"/>
    </row>
    <row r="98" spans="2:13" s="1" customFormat="1" ht="14.25" customHeight="1" x14ac:dyDescent="0.25">
      <c r="B98" s="107"/>
      <c r="C98" s="199">
        <v>120</v>
      </c>
      <c r="D98" s="30" t="s">
        <v>30</v>
      </c>
      <c r="E98" s="21">
        <v>1103</v>
      </c>
      <c r="F98" s="20">
        <v>46.75</v>
      </c>
      <c r="G98" s="118"/>
      <c r="H98" s="119"/>
      <c r="I98" s="92"/>
      <c r="J98" s="93"/>
      <c r="K98" s="93"/>
      <c r="L98" s="93"/>
      <c r="M98" s="94"/>
    </row>
    <row r="99" spans="2:13" s="1" customFormat="1" ht="14.25" customHeight="1" x14ac:dyDescent="0.25">
      <c r="B99" s="107"/>
      <c r="C99" s="121"/>
      <c r="D99" s="30" t="s">
        <v>10</v>
      </c>
      <c r="E99" s="21">
        <v>4203</v>
      </c>
      <c r="F99" s="22">
        <v>25.92</v>
      </c>
      <c r="G99" s="118"/>
      <c r="H99" s="119"/>
      <c r="I99" s="92"/>
      <c r="J99" s="93"/>
      <c r="K99" s="93"/>
      <c r="L99" s="93"/>
      <c r="M99" s="94"/>
    </row>
    <row r="100" spans="2:13" ht="14.25" customHeight="1" x14ac:dyDescent="0.25">
      <c r="B100" s="107"/>
      <c r="C100" s="129">
        <v>121</v>
      </c>
      <c r="D100" s="30" t="s">
        <v>30</v>
      </c>
      <c r="E100" s="23">
        <v>4108</v>
      </c>
      <c r="F100" s="127">
        <v>22.93</v>
      </c>
      <c r="G100" s="118"/>
      <c r="H100" s="119"/>
      <c r="I100" s="92"/>
      <c r="J100" s="93"/>
      <c r="K100" s="93"/>
      <c r="L100" s="93"/>
      <c r="M100" s="94"/>
    </row>
    <row r="101" spans="2:13" ht="14.25" customHeight="1" x14ac:dyDescent="0.25">
      <c r="B101" s="107"/>
      <c r="C101" s="130"/>
      <c r="D101" s="30" t="s">
        <v>10</v>
      </c>
      <c r="E101" s="23">
        <v>6106</v>
      </c>
      <c r="F101" s="127"/>
      <c r="G101" s="118"/>
      <c r="H101" s="119"/>
      <c r="I101" s="92"/>
      <c r="J101" s="93"/>
      <c r="K101" s="93"/>
      <c r="L101" s="93"/>
      <c r="M101" s="94"/>
    </row>
    <row r="102" spans="2:13" ht="14.25" customHeight="1" x14ac:dyDescent="0.25">
      <c r="B102" s="107"/>
      <c r="C102" s="38">
        <v>122</v>
      </c>
      <c r="D102" s="30" t="s">
        <v>30</v>
      </c>
      <c r="E102" s="23">
        <v>4110</v>
      </c>
      <c r="F102" s="19">
        <v>80.099999999999994</v>
      </c>
      <c r="G102" s="118"/>
      <c r="H102" s="119"/>
      <c r="I102" s="92"/>
      <c r="J102" s="93"/>
      <c r="K102" s="93"/>
      <c r="L102" s="93"/>
      <c r="M102" s="94"/>
    </row>
    <row r="103" spans="2:13" ht="14.25" customHeight="1" x14ac:dyDescent="0.25">
      <c r="B103" s="107"/>
      <c r="C103" s="129">
        <v>123</v>
      </c>
      <c r="D103" s="30" t="s">
        <v>30</v>
      </c>
      <c r="E103" s="23">
        <v>4203</v>
      </c>
      <c r="F103" s="19">
        <v>50.94</v>
      </c>
      <c r="G103" s="118"/>
      <c r="H103" s="119"/>
      <c r="I103" s="92"/>
      <c r="J103" s="93"/>
      <c r="K103" s="93"/>
      <c r="L103" s="93"/>
      <c r="M103" s="94"/>
    </row>
    <row r="104" spans="2:13" ht="14.25" customHeight="1" x14ac:dyDescent="0.25">
      <c r="B104" s="107"/>
      <c r="C104" s="130"/>
      <c r="D104" s="30" t="s">
        <v>10</v>
      </c>
      <c r="E104" s="23">
        <v>5241</v>
      </c>
      <c r="F104" s="19">
        <v>30</v>
      </c>
      <c r="G104" s="118"/>
      <c r="H104" s="119"/>
      <c r="I104" s="92"/>
      <c r="J104" s="93"/>
      <c r="K104" s="93"/>
      <c r="L104" s="93"/>
      <c r="M104" s="94"/>
    </row>
    <row r="105" spans="2:13" ht="14.25" customHeight="1" x14ac:dyDescent="0.25">
      <c r="B105" s="107"/>
      <c r="C105" s="129">
        <v>124</v>
      </c>
      <c r="D105" s="30" t="s">
        <v>30</v>
      </c>
      <c r="E105" s="23">
        <v>4110</v>
      </c>
      <c r="F105" s="19">
        <v>27.82</v>
      </c>
      <c r="G105" s="118"/>
      <c r="H105" s="119"/>
      <c r="I105" s="92"/>
      <c r="J105" s="93"/>
      <c r="K105" s="93"/>
      <c r="L105" s="93"/>
      <c r="M105" s="94"/>
    </row>
    <row r="106" spans="2:13" ht="14.25" customHeight="1" x14ac:dyDescent="0.25">
      <c r="B106" s="107"/>
      <c r="C106" s="130"/>
      <c r="D106" s="30" t="s">
        <v>10</v>
      </c>
      <c r="E106" s="23">
        <v>5241</v>
      </c>
      <c r="F106" s="19">
        <v>65.56</v>
      </c>
      <c r="G106" s="118"/>
      <c r="H106" s="119"/>
      <c r="I106" s="92"/>
      <c r="J106" s="93"/>
      <c r="K106" s="93"/>
      <c r="L106" s="93"/>
      <c r="M106" s="94"/>
    </row>
    <row r="107" spans="2:13" ht="14.25" customHeight="1" x14ac:dyDescent="0.25">
      <c r="B107" s="107"/>
      <c r="C107" s="129">
        <v>126</v>
      </c>
      <c r="D107" s="30" t="s">
        <v>30</v>
      </c>
      <c r="E107" s="23">
        <v>1109</v>
      </c>
      <c r="F107" s="122">
        <v>70.13</v>
      </c>
      <c r="G107" s="118"/>
      <c r="H107" s="119"/>
      <c r="I107" s="92"/>
      <c r="J107" s="93"/>
      <c r="K107" s="93"/>
      <c r="L107" s="93"/>
      <c r="M107" s="94"/>
    </row>
    <row r="108" spans="2:13" ht="14.25" customHeight="1" x14ac:dyDescent="0.25">
      <c r="B108" s="107"/>
      <c r="C108" s="131"/>
      <c r="D108" s="30" t="s">
        <v>10</v>
      </c>
      <c r="E108" s="23">
        <v>4204</v>
      </c>
      <c r="F108" s="122"/>
      <c r="G108" s="118"/>
      <c r="H108" s="119"/>
      <c r="I108" s="92"/>
      <c r="J108" s="93"/>
      <c r="K108" s="93"/>
      <c r="L108" s="93"/>
      <c r="M108" s="94"/>
    </row>
    <row r="109" spans="2:13" ht="14.25" customHeight="1" x14ac:dyDescent="0.25">
      <c r="B109" s="107"/>
      <c r="C109" s="130"/>
      <c r="D109" s="30" t="s">
        <v>15</v>
      </c>
      <c r="E109" s="23">
        <v>4203</v>
      </c>
      <c r="F109" s="122"/>
      <c r="G109" s="118"/>
      <c r="H109" s="119"/>
      <c r="I109" s="92"/>
      <c r="J109" s="93"/>
      <c r="K109" s="93"/>
      <c r="L109" s="93"/>
      <c r="M109" s="94"/>
    </row>
    <row r="110" spans="2:13" ht="14.25" customHeight="1" x14ac:dyDescent="0.25">
      <c r="B110" s="107"/>
      <c r="C110" s="38">
        <v>127</v>
      </c>
      <c r="D110" s="30" t="s">
        <v>30</v>
      </c>
      <c r="E110" s="23">
        <v>4108</v>
      </c>
      <c r="F110" s="19">
        <v>25.62</v>
      </c>
      <c r="G110" s="118"/>
      <c r="H110" s="119"/>
      <c r="I110" s="92"/>
      <c r="J110" s="93"/>
      <c r="K110" s="93"/>
      <c r="L110" s="93"/>
      <c r="M110" s="94"/>
    </row>
    <row r="111" spans="2:13" ht="14.25" customHeight="1" x14ac:dyDescent="0.25">
      <c r="B111" s="107"/>
      <c r="C111" s="38">
        <v>128</v>
      </c>
      <c r="D111" s="30" t="s">
        <v>30</v>
      </c>
      <c r="E111" s="23">
        <v>4110</v>
      </c>
      <c r="F111" s="19">
        <v>18.53</v>
      </c>
      <c r="G111" s="118"/>
      <c r="H111" s="119"/>
      <c r="I111" s="92"/>
      <c r="J111" s="93"/>
      <c r="K111" s="93"/>
      <c r="L111" s="93"/>
      <c r="M111" s="94"/>
    </row>
    <row r="112" spans="2:13" ht="14.25" customHeight="1" x14ac:dyDescent="0.25">
      <c r="B112" s="107"/>
      <c r="C112" s="38"/>
      <c r="D112" s="30" t="s">
        <v>10</v>
      </c>
      <c r="E112" s="23">
        <v>4110</v>
      </c>
      <c r="F112" s="19">
        <v>11.77</v>
      </c>
      <c r="G112" s="118"/>
      <c r="H112" s="119"/>
      <c r="I112" s="92"/>
      <c r="J112" s="93"/>
      <c r="K112" s="93"/>
      <c r="L112" s="93"/>
      <c r="M112" s="94"/>
    </row>
    <row r="113" spans="2:13" ht="14.25" customHeight="1" x14ac:dyDescent="0.25">
      <c r="B113" s="107"/>
      <c r="C113" s="132">
        <v>129</v>
      </c>
      <c r="D113" s="30" t="s">
        <v>30</v>
      </c>
      <c r="E113" s="23">
        <v>4108</v>
      </c>
      <c r="F113" s="127">
        <v>29.27</v>
      </c>
      <c r="G113" s="118"/>
      <c r="H113" s="119"/>
      <c r="I113" s="92"/>
      <c r="J113" s="93"/>
      <c r="K113" s="93"/>
      <c r="L113" s="93"/>
      <c r="M113" s="94"/>
    </row>
    <row r="114" spans="2:13" ht="14.25" customHeight="1" x14ac:dyDescent="0.25">
      <c r="B114" s="107"/>
      <c r="C114" s="132"/>
      <c r="D114" s="30" t="s">
        <v>10</v>
      </c>
      <c r="E114" s="23">
        <v>4110</v>
      </c>
      <c r="F114" s="127"/>
      <c r="G114" s="120"/>
      <c r="H114" s="121"/>
      <c r="I114" s="95"/>
      <c r="J114" s="96"/>
      <c r="K114" s="96"/>
      <c r="L114" s="96"/>
      <c r="M114" s="97"/>
    </row>
    <row r="115" spans="2:13" s="7" customFormat="1" ht="18.75" customHeight="1" thickBot="1" x14ac:dyDescent="0.3">
      <c r="B115" s="108"/>
      <c r="C115" s="128" t="s">
        <v>39</v>
      </c>
      <c r="D115" s="128"/>
      <c r="E115" s="128"/>
      <c r="F115" s="63">
        <f>F40+F41+F42+F43+F44+F45+F46+F47+F48+F49+F50+F51+F52+F53+F54+F55+F56+F57+F58+F59+F60+F61+F62+F63+F64+F65+F66+F67+F68+F69+F70+F71+F72+F73+F74+F77+F78+F79+F80+F81+F85+F86+F87+F88+F90+F91+F92+F93+F94+F95+F96+F97+F98+F99+F100+F102+F103+F104+F105+F106+F107+F110+F111+F112+F113</f>
        <v>2698.0700000000011</v>
      </c>
      <c r="G115" s="145"/>
      <c r="H115" s="146"/>
      <c r="I115" s="146"/>
      <c r="J115" s="146"/>
      <c r="K115" s="146"/>
      <c r="L115" s="146"/>
      <c r="M115" s="147"/>
    </row>
    <row r="116" spans="2:13" ht="28.5" customHeight="1" x14ac:dyDescent="0.25">
      <c r="B116" s="28" t="s">
        <v>0</v>
      </c>
      <c r="C116" s="29" t="s">
        <v>1</v>
      </c>
      <c r="D116" s="29" t="s">
        <v>2</v>
      </c>
      <c r="E116" s="29" t="s">
        <v>3</v>
      </c>
      <c r="F116" s="29" t="s">
        <v>4</v>
      </c>
      <c r="G116" s="148" t="s">
        <v>5</v>
      </c>
      <c r="H116" s="148"/>
      <c r="I116" s="149" t="s">
        <v>6</v>
      </c>
      <c r="J116" s="150"/>
      <c r="K116" s="150"/>
      <c r="L116" s="150"/>
      <c r="M116" s="151"/>
    </row>
    <row r="117" spans="2:13" s="6" customFormat="1" ht="13.5" thickBot="1" x14ac:dyDescent="0.25">
      <c r="B117" s="43">
        <v>1</v>
      </c>
      <c r="C117" s="45">
        <v>2</v>
      </c>
      <c r="D117" s="45">
        <v>3</v>
      </c>
      <c r="E117" s="45">
        <v>4</v>
      </c>
      <c r="F117" s="45">
        <v>5</v>
      </c>
      <c r="G117" s="76">
        <v>6</v>
      </c>
      <c r="H117" s="76"/>
      <c r="I117" s="76">
        <v>7</v>
      </c>
      <c r="J117" s="76"/>
      <c r="K117" s="76"/>
      <c r="L117" s="76"/>
      <c r="M117" s="77"/>
    </row>
    <row r="118" spans="2:13" ht="15.75" x14ac:dyDescent="0.25">
      <c r="B118" s="141" t="s">
        <v>40</v>
      </c>
      <c r="C118" s="37">
        <v>1</v>
      </c>
      <c r="D118" s="37" t="s">
        <v>9</v>
      </c>
      <c r="E118" s="37">
        <v>1109</v>
      </c>
      <c r="F118" s="24">
        <v>68.7</v>
      </c>
      <c r="G118" s="125" t="s">
        <v>17</v>
      </c>
      <c r="H118" s="125"/>
      <c r="I118" s="89" t="s">
        <v>57</v>
      </c>
      <c r="J118" s="90"/>
      <c r="K118" s="90"/>
      <c r="L118" s="90"/>
      <c r="M118" s="91"/>
    </row>
    <row r="119" spans="2:13" ht="15.75" x14ac:dyDescent="0.25">
      <c r="B119" s="142"/>
      <c r="C119" s="36">
        <v>1</v>
      </c>
      <c r="D119" s="30" t="s">
        <v>10</v>
      </c>
      <c r="E119" s="36">
        <v>5141</v>
      </c>
      <c r="F119" s="34">
        <v>61.37</v>
      </c>
      <c r="G119" s="126"/>
      <c r="H119" s="126"/>
      <c r="I119" s="92"/>
      <c r="J119" s="93"/>
      <c r="K119" s="93"/>
      <c r="L119" s="93"/>
      <c r="M119" s="94"/>
    </row>
    <row r="120" spans="2:13" ht="15.75" x14ac:dyDescent="0.25">
      <c r="B120" s="142"/>
      <c r="C120" s="36">
        <v>4</v>
      </c>
      <c r="D120" s="36" t="s">
        <v>41</v>
      </c>
      <c r="E120" s="36">
        <v>1103</v>
      </c>
      <c r="F120" s="34">
        <v>2</v>
      </c>
      <c r="G120" s="126"/>
      <c r="H120" s="126"/>
      <c r="I120" s="92"/>
      <c r="J120" s="93"/>
      <c r="K120" s="93"/>
      <c r="L120" s="93"/>
      <c r="M120" s="94"/>
    </row>
    <row r="121" spans="2:13" ht="15.75" x14ac:dyDescent="0.25">
      <c r="B121" s="142"/>
      <c r="C121" s="110">
        <v>48</v>
      </c>
      <c r="D121" s="30" t="s">
        <v>30</v>
      </c>
      <c r="E121" s="36">
        <v>1103</v>
      </c>
      <c r="F121" s="34">
        <v>22.9</v>
      </c>
      <c r="G121" s="126"/>
      <c r="H121" s="126"/>
      <c r="I121" s="92"/>
      <c r="J121" s="93"/>
      <c r="K121" s="93"/>
      <c r="L121" s="93"/>
      <c r="M121" s="94"/>
    </row>
    <row r="122" spans="2:13" ht="15.75" x14ac:dyDescent="0.25">
      <c r="B122" s="142"/>
      <c r="C122" s="133"/>
      <c r="D122" s="30" t="s">
        <v>10</v>
      </c>
      <c r="E122" s="36">
        <v>1415</v>
      </c>
      <c r="F122" s="34">
        <v>42.2</v>
      </c>
      <c r="G122" s="126"/>
      <c r="H122" s="126"/>
      <c r="I122" s="92"/>
      <c r="J122" s="93"/>
      <c r="K122" s="93"/>
      <c r="L122" s="93"/>
      <c r="M122" s="94"/>
    </row>
    <row r="123" spans="2:13" ht="15.75" x14ac:dyDescent="0.25">
      <c r="B123" s="142"/>
      <c r="C123" s="124"/>
      <c r="D123" s="30" t="s">
        <v>15</v>
      </c>
      <c r="E123" s="36">
        <v>5243</v>
      </c>
      <c r="F123" s="34">
        <v>1.9</v>
      </c>
      <c r="G123" s="126"/>
      <c r="H123" s="126"/>
      <c r="I123" s="92"/>
      <c r="J123" s="93"/>
      <c r="K123" s="93"/>
      <c r="L123" s="93"/>
      <c r="M123" s="94"/>
    </row>
    <row r="124" spans="2:13" ht="15.75" x14ac:dyDescent="0.25">
      <c r="B124" s="142"/>
      <c r="C124" s="110">
        <v>49</v>
      </c>
      <c r="D124" s="30" t="s">
        <v>30</v>
      </c>
      <c r="E124" s="36">
        <v>1103</v>
      </c>
      <c r="F124" s="34">
        <v>11.5</v>
      </c>
      <c r="G124" s="126"/>
      <c r="H124" s="126"/>
      <c r="I124" s="92"/>
      <c r="J124" s="93"/>
      <c r="K124" s="93"/>
      <c r="L124" s="93"/>
      <c r="M124" s="94"/>
    </row>
    <row r="125" spans="2:13" ht="15.75" x14ac:dyDescent="0.25">
      <c r="B125" s="142"/>
      <c r="C125" s="124"/>
      <c r="D125" s="30" t="s">
        <v>10</v>
      </c>
      <c r="E125" s="36">
        <v>1416</v>
      </c>
      <c r="F125" s="34">
        <v>43.6</v>
      </c>
      <c r="G125" s="126"/>
      <c r="H125" s="126"/>
      <c r="I125" s="92"/>
      <c r="J125" s="93"/>
      <c r="K125" s="93"/>
      <c r="L125" s="93"/>
      <c r="M125" s="94"/>
    </row>
    <row r="126" spans="2:13" ht="15.75" x14ac:dyDescent="0.25">
      <c r="B126" s="142"/>
      <c r="C126" s="110">
        <v>106</v>
      </c>
      <c r="D126" s="30" t="s">
        <v>30</v>
      </c>
      <c r="E126" s="36">
        <v>1103</v>
      </c>
      <c r="F126" s="34">
        <v>30.9</v>
      </c>
      <c r="G126" s="126"/>
      <c r="H126" s="126"/>
      <c r="I126" s="92"/>
      <c r="J126" s="93"/>
      <c r="K126" s="93"/>
      <c r="L126" s="93"/>
      <c r="M126" s="94"/>
    </row>
    <row r="127" spans="2:13" ht="15.75" x14ac:dyDescent="0.25">
      <c r="B127" s="142"/>
      <c r="C127" s="133"/>
      <c r="D127" s="30" t="s">
        <v>10</v>
      </c>
      <c r="E127" s="36">
        <v>1416</v>
      </c>
      <c r="F127" s="34">
        <v>11.7</v>
      </c>
      <c r="G127" s="126"/>
      <c r="H127" s="126"/>
      <c r="I127" s="92"/>
      <c r="J127" s="93"/>
      <c r="K127" s="93"/>
      <c r="L127" s="93"/>
      <c r="M127" s="94"/>
    </row>
    <row r="128" spans="2:13" ht="15.75" x14ac:dyDescent="0.25">
      <c r="B128" s="142"/>
      <c r="C128" s="124"/>
      <c r="D128" s="30" t="s">
        <v>15</v>
      </c>
      <c r="E128" s="36">
        <v>1415</v>
      </c>
      <c r="F128" s="34">
        <v>18.2</v>
      </c>
      <c r="G128" s="126"/>
      <c r="H128" s="126"/>
      <c r="I128" s="92"/>
      <c r="J128" s="93"/>
      <c r="K128" s="93"/>
      <c r="L128" s="93"/>
      <c r="M128" s="94"/>
    </row>
    <row r="129" spans="2:13" ht="15.75" x14ac:dyDescent="0.25">
      <c r="B129" s="142"/>
      <c r="C129" s="126">
        <v>107</v>
      </c>
      <c r="D129" s="30" t="s">
        <v>30</v>
      </c>
      <c r="E129" s="36">
        <v>1103</v>
      </c>
      <c r="F129" s="34">
        <v>6.3</v>
      </c>
      <c r="G129" s="126"/>
      <c r="H129" s="126"/>
      <c r="I129" s="92"/>
      <c r="J129" s="93"/>
      <c r="K129" s="93"/>
      <c r="L129" s="93"/>
      <c r="M129" s="94"/>
    </row>
    <row r="130" spans="2:13" ht="15.75" x14ac:dyDescent="0.25">
      <c r="B130" s="142"/>
      <c r="C130" s="126"/>
      <c r="D130" s="30" t="s">
        <v>10</v>
      </c>
      <c r="E130" s="36">
        <v>1415</v>
      </c>
      <c r="F130" s="34">
        <v>72.5</v>
      </c>
      <c r="G130" s="126"/>
      <c r="H130" s="126"/>
      <c r="I130" s="95"/>
      <c r="J130" s="96"/>
      <c r="K130" s="96"/>
      <c r="L130" s="96"/>
      <c r="M130" s="97"/>
    </row>
    <row r="131" spans="2:13" ht="16.5" thickBot="1" x14ac:dyDescent="0.3">
      <c r="B131" s="143"/>
      <c r="C131" s="144" t="s">
        <v>42</v>
      </c>
      <c r="D131" s="144"/>
      <c r="E131" s="144"/>
      <c r="F131" s="64">
        <f>F118+F119+F120+F121+F122+F123+F124+F125+F126+F127+F128+F129+F130</f>
        <v>393.77</v>
      </c>
      <c r="G131" s="136"/>
      <c r="H131" s="137"/>
      <c r="I131" s="137"/>
      <c r="J131" s="137"/>
      <c r="K131" s="137"/>
      <c r="L131" s="137"/>
      <c r="M131" s="138"/>
    </row>
    <row r="132" spans="2:13" ht="16.5" thickBot="1" x14ac:dyDescent="0.3"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2:13" ht="36.75" customHeight="1" thickBot="1" x14ac:dyDescent="0.3">
      <c r="B133" s="139" t="s">
        <v>60</v>
      </c>
      <c r="C133" s="140"/>
      <c r="D133" s="140"/>
      <c r="E133" s="140"/>
      <c r="F133" s="67">
        <f>F16+F25+F39+F115+F131</f>
        <v>3838.360000000001</v>
      </c>
      <c r="G133" s="25"/>
      <c r="H133" s="25"/>
      <c r="I133" s="25"/>
      <c r="J133" s="25"/>
      <c r="K133" s="25"/>
    </row>
    <row r="134" spans="2:13" ht="16.5" thickBot="1" x14ac:dyDescent="0.3"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2:13" ht="29.25" customHeight="1" thickBot="1" x14ac:dyDescent="0.3">
      <c r="B135" s="174" t="s">
        <v>59</v>
      </c>
      <c r="C135" s="175"/>
      <c r="D135" s="175"/>
      <c r="E135" s="176"/>
      <c r="F135" s="74">
        <v>26235.5</v>
      </c>
      <c r="G135" s="25"/>
      <c r="H135" s="25"/>
      <c r="I135" s="25"/>
      <c r="J135" s="25"/>
      <c r="K135" s="25"/>
    </row>
    <row r="136" spans="2:13" ht="16.5" thickBot="1" x14ac:dyDescent="0.3"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2:13" ht="30" customHeight="1" thickBot="1" x14ac:dyDescent="0.3">
      <c r="B137" s="174" t="s">
        <v>61</v>
      </c>
      <c r="C137" s="175"/>
      <c r="D137" s="175"/>
      <c r="E137" s="176"/>
      <c r="F137" s="75">
        <f>F133/F135*100</f>
        <v>14.630405366774033</v>
      </c>
      <c r="G137" s="25"/>
      <c r="H137" s="25"/>
      <c r="I137" s="25"/>
      <c r="J137" s="25"/>
      <c r="K137" s="25"/>
    </row>
    <row r="138" spans="2:13" ht="15.75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2:13" ht="16.5" thickBot="1" x14ac:dyDescent="0.3"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2:13" ht="18.75" customHeight="1" x14ac:dyDescent="0.25">
      <c r="B140" s="25"/>
      <c r="C140" s="25"/>
      <c r="D140" s="25"/>
      <c r="E140" s="68" t="s">
        <v>11</v>
      </c>
      <c r="F140" s="69">
        <f>F9+F10+F11</f>
        <v>112.97</v>
      </c>
      <c r="G140" s="25"/>
      <c r="H140" s="27"/>
      <c r="I140" s="25"/>
      <c r="J140" s="25"/>
      <c r="K140" s="25"/>
    </row>
    <row r="141" spans="2:13" ht="18.75" customHeight="1" x14ac:dyDescent="0.25">
      <c r="B141" s="25"/>
      <c r="C141" s="25"/>
      <c r="D141" s="25"/>
      <c r="E141" s="70" t="s">
        <v>12</v>
      </c>
      <c r="F141" s="71">
        <f>F17</f>
        <v>10</v>
      </c>
      <c r="G141" s="27"/>
      <c r="H141" s="27"/>
      <c r="I141" s="25"/>
      <c r="J141" s="25"/>
      <c r="K141" s="25"/>
    </row>
    <row r="142" spans="2:13" ht="18.75" customHeight="1" x14ac:dyDescent="0.25">
      <c r="B142" s="25"/>
      <c r="C142" s="25"/>
      <c r="D142" s="25"/>
      <c r="E142" s="70" t="s">
        <v>16</v>
      </c>
      <c r="F142" s="71">
        <f>F18+F19+F20+F21+F23+F24+F26+F27+F28+F29+F38+F68+F69+F70</f>
        <v>518.31999999999994</v>
      </c>
      <c r="G142" s="27"/>
      <c r="H142" s="27"/>
      <c r="I142" s="25"/>
      <c r="J142" s="25"/>
      <c r="K142" s="25"/>
    </row>
    <row r="143" spans="2:13" ht="18.75" customHeight="1" thickBot="1" x14ac:dyDescent="0.3">
      <c r="B143" s="25"/>
      <c r="C143" s="25"/>
      <c r="D143" s="25"/>
      <c r="E143" s="72" t="s">
        <v>43</v>
      </c>
      <c r="F143" s="73">
        <f>F12+F13+F14+F15+F22+F30+F31+F32+F33+F34+F35+F40+F41+F42+F43+F44+F45+F46+F47+F48+F49+F50+F51+F52+F53+F54+F55+F56+F57+F58+F59+F60+F61+F62+F63+F64+F65+F66+F67+F71+F72+F73+F74+F77+F78+F79+F80+F81+F85+F86+F87+F88+F90+F91+F92+F93+F94+F95+F96+F97+F98+F99+F100+F102+F103+F104+F105+F106+F107+F110+F111+F112+F113+F118+F119+F120+F121+F122+F123+F124+F125+F126+F127+F128+F129+F130</f>
        <v>3197.0700000000006</v>
      </c>
      <c r="G143" s="27"/>
      <c r="H143" s="27"/>
      <c r="I143" s="25"/>
      <c r="J143" s="25"/>
      <c r="K143" s="25"/>
    </row>
    <row r="144" spans="2:13" ht="15.75" x14ac:dyDescent="0.25">
      <c r="B144" s="25"/>
      <c r="C144" s="25"/>
      <c r="D144" s="25"/>
      <c r="E144" s="25"/>
      <c r="F144" s="25"/>
      <c r="G144" s="25"/>
      <c r="H144" s="27"/>
      <c r="I144" s="25"/>
      <c r="J144" s="25"/>
      <c r="K144" s="25"/>
    </row>
    <row r="145" spans="2:11" ht="15.75" x14ac:dyDescent="0.25">
      <c r="B145" s="25"/>
      <c r="C145" s="25"/>
      <c r="D145" s="25"/>
      <c r="E145" s="25"/>
      <c r="F145" s="27"/>
      <c r="G145" s="25"/>
      <c r="H145" s="27"/>
      <c r="I145" s="25"/>
      <c r="J145" s="25"/>
      <c r="K145" s="25"/>
    </row>
    <row r="146" spans="2:11" ht="15.75" x14ac:dyDescent="0.25">
      <c r="B146" s="25"/>
      <c r="C146" s="25"/>
      <c r="D146" s="25"/>
      <c r="E146" s="25"/>
      <c r="F146" s="27"/>
      <c r="G146" s="25"/>
      <c r="H146" s="27"/>
      <c r="I146" s="25"/>
      <c r="J146" s="25"/>
      <c r="K146" s="25"/>
    </row>
    <row r="147" spans="2:11" ht="15.75" x14ac:dyDescent="0.25">
      <c r="F147" s="9"/>
    </row>
    <row r="148" spans="2:11" ht="15.75" x14ac:dyDescent="0.25">
      <c r="F148" s="8"/>
    </row>
    <row r="149" spans="2:11" ht="15.75" x14ac:dyDescent="0.25">
      <c r="F149" s="8"/>
    </row>
    <row r="150" spans="2:11" ht="15.75" x14ac:dyDescent="0.25">
      <c r="F150" s="8"/>
    </row>
    <row r="151" spans="2:11" ht="15.75" x14ac:dyDescent="0.25">
      <c r="F151" s="8"/>
    </row>
    <row r="152" spans="2:11" ht="15.75" x14ac:dyDescent="0.25">
      <c r="F152" s="8"/>
    </row>
    <row r="153" spans="2:11" ht="15.75" x14ac:dyDescent="0.25">
      <c r="F153" s="8"/>
    </row>
    <row r="154" spans="2:11" ht="15.75" x14ac:dyDescent="0.25">
      <c r="F154" s="8"/>
    </row>
    <row r="155" spans="2:11" ht="15.75" x14ac:dyDescent="0.25">
      <c r="F155" s="8"/>
    </row>
    <row r="156" spans="2:11" ht="15.75" x14ac:dyDescent="0.25">
      <c r="F156" s="8"/>
    </row>
    <row r="157" spans="2:11" ht="15.75" x14ac:dyDescent="0.25">
      <c r="F157" s="8"/>
    </row>
    <row r="158" spans="2:11" ht="15.75" x14ac:dyDescent="0.25">
      <c r="F158" s="8"/>
    </row>
    <row r="159" spans="2:11" ht="15.75" x14ac:dyDescent="0.25">
      <c r="F159" s="8"/>
    </row>
    <row r="160" spans="2:11" ht="15.75" x14ac:dyDescent="0.25">
      <c r="F160" s="8"/>
    </row>
    <row r="161" spans="6:6" ht="15.75" x14ac:dyDescent="0.25">
      <c r="F161" s="8"/>
    </row>
    <row r="162" spans="6:6" ht="15.75" x14ac:dyDescent="0.25">
      <c r="F162" s="8"/>
    </row>
    <row r="163" spans="6:6" ht="15.75" x14ac:dyDescent="0.25">
      <c r="F163" s="8"/>
    </row>
    <row r="164" spans="6:6" ht="15.75" x14ac:dyDescent="0.25">
      <c r="F164" s="8"/>
    </row>
    <row r="165" spans="6:6" ht="15.75" x14ac:dyDescent="0.25">
      <c r="F165" s="8"/>
    </row>
    <row r="166" spans="6:6" ht="15.75" x14ac:dyDescent="0.25">
      <c r="F166" s="8"/>
    </row>
    <row r="167" spans="6:6" ht="15.75" x14ac:dyDescent="0.25">
      <c r="F167" s="8"/>
    </row>
    <row r="168" spans="6:6" ht="15.75" x14ac:dyDescent="0.25">
      <c r="F168" s="8"/>
    </row>
    <row r="169" spans="6:6" ht="15.75" x14ac:dyDescent="0.25">
      <c r="F169" s="8"/>
    </row>
    <row r="170" spans="6:6" ht="15.75" x14ac:dyDescent="0.25">
      <c r="F170" s="8"/>
    </row>
    <row r="171" spans="6:6" ht="15.75" x14ac:dyDescent="0.25">
      <c r="F171" s="8"/>
    </row>
    <row r="172" spans="6:6" ht="15.75" x14ac:dyDescent="0.25">
      <c r="F172" s="8"/>
    </row>
    <row r="173" spans="6:6" ht="15.75" x14ac:dyDescent="0.25">
      <c r="F173" s="8"/>
    </row>
    <row r="174" spans="6:6" ht="15.75" x14ac:dyDescent="0.25">
      <c r="F174" s="8"/>
    </row>
    <row r="175" spans="6:6" ht="15.75" x14ac:dyDescent="0.25">
      <c r="F175" s="8"/>
    </row>
    <row r="176" spans="6:6" ht="15.75" x14ac:dyDescent="0.25">
      <c r="F176" s="8"/>
    </row>
    <row r="177" spans="6:6" ht="15.75" x14ac:dyDescent="0.25">
      <c r="F177" s="8"/>
    </row>
    <row r="178" spans="6:6" ht="15.75" x14ac:dyDescent="0.25">
      <c r="F178" s="8"/>
    </row>
    <row r="179" spans="6:6" ht="15.75" x14ac:dyDescent="0.25">
      <c r="F179" s="8"/>
    </row>
    <row r="180" spans="6:6" ht="15.75" x14ac:dyDescent="0.25">
      <c r="F180" s="8"/>
    </row>
    <row r="181" spans="6:6" ht="15.75" x14ac:dyDescent="0.25">
      <c r="F181" s="8"/>
    </row>
    <row r="182" spans="6:6" ht="15.75" x14ac:dyDescent="0.25">
      <c r="F182" s="8"/>
    </row>
    <row r="183" spans="6:6" ht="15.75" x14ac:dyDescent="0.25">
      <c r="F183" s="8"/>
    </row>
    <row r="184" spans="6:6" ht="15.75" x14ac:dyDescent="0.25">
      <c r="F184" s="8"/>
    </row>
    <row r="185" spans="6:6" ht="15.75" x14ac:dyDescent="0.25">
      <c r="F185" s="8"/>
    </row>
    <row r="186" spans="6:6" ht="15.75" x14ac:dyDescent="0.25">
      <c r="F186" s="8"/>
    </row>
    <row r="187" spans="6:6" ht="15.75" x14ac:dyDescent="0.25">
      <c r="F187" s="8"/>
    </row>
    <row r="188" spans="6:6" ht="15.75" x14ac:dyDescent="0.25">
      <c r="F188" s="8"/>
    </row>
    <row r="189" spans="6:6" ht="15.75" x14ac:dyDescent="0.25">
      <c r="F189" s="8"/>
    </row>
    <row r="190" spans="6:6" ht="15.75" x14ac:dyDescent="0.25">
      <c r="F190" s="8"/>
    </row>
    <row r="191" spans="6:6" ht="15.75" x14ac:dyDescent="0.25">
      <c r="F191" s="8"/>
    </row>
    <row r="192" spans="6:6" ht="15.75" x14ac:dyDescent="0.25">
      <c r="F192" s="8"/>
    </row>
    <row r="193" spans="6:6" ht="15.75" x14ac:dyDescent="0.25">
      <c r="F193" s="8"/>
    </row>
    <row r="194" spans="6:6" ht="15.75" x14ac:dyDescent="0.25">
      <c r="F194" s="8"/>
    </row>
    <row r="195" spans="6:6" ht="15.75" x14ac:dyDescent="0.25">
      <c r="F195" s="8"/>
    </row>
    <row r="196" spans="6:6" ht="15.75" x14ac:dyDescent="0.25">
      <c r="F196" s="8"/>
    </row>
    <row r="197" spans="6:6" ht="15.75" x14ac:dyDescent="0.25">
      <c r="F197" s="8"/>
    </row>
    <row r="198" spans="6:6" ht="15.75" x14ac:dyDescent="0.25">
      <c r="F198" s="8"/>
    </row>
    <row r="199" spans="6:6" ht="15.75" x14ac:dyDescent="0.25">
      <c r="F199" s="8"/>
    </row>
    <row r="200" spans="6:6" ht="15.75" x14ac:dyDescent="0.25">
      <c r="F200" s="8"/>
    </row>
    <row r="201" spans="6:6" ht="15.75" x14ac:dyDescent="0.25">
      <c r="F201" s="8"/>
    </row>
    <row r="202" spans="6:6" ht="15.75" x14ac:dyDescent="0.25">
      <c r="F202" s="8"/>
    </row>
    <row r="203" spans="6:6" ht="15.75" x14ac:dyDescent="0.25">
      <c r="F203" s="8"/>
    </row>
    <row r="204" spans="6:6" ht="15.75" x14ac:dyDescent="0.25">
      <c r="F204" s="8"/>
    </row>
    <row r="205" spans="6:6" ht="15.75" x14ac:dyDescent="0.25">
      <c r="F205" s="8"/>
    </row>
    <row r="206" spans="6:6" ht="15.75" x14ac:dyDescent="0.25">
      <c r="F206" s="8"/>
    </row>
    <row r="207" spans="6:6" ht="15.75" x14ac:dyDescent="0.25">
      <c r="F207" s="8"/>
    </row>
    <row r="208" spans="6:6" ht="15.75" x14ac:dyDescent="0.25">
      <c r="F208" s="8"/>
    </row>
    <row r="209" spans="6:6" ht="15.75" x14ac:dyDescent="0.25">
      <c r="F209" s="8"/>
    </row>
    <row r="210" spans="6:6" ht="15.75" x14ac:dyDescent="0.25">
      <c r="F210" s="8"/>
    </row>
    <row r="211" spans="6:6" ht="15.75" x14ac:dyDescent="0.25">
      <c r="F211" s="8"/>
    </row>
    <row r="212" spans="6:6" ht="15.75" x14ac:dyDescent="0.25">
      <c r="F212" s="8"/>
    </row>
    <row r="213" spans="6:6" ht="15.75" x14ac:dyDescent="0.25">
      <c r="F213" s="8"/>
    </row>
    <row r="214" spans="6:6" ht="15.75" x14ac:dyDescent="0.25">
      <c r="F214" s="8"/>
    </row>
    <row r="215" spans="6:6" ht="15.75" x14ac:dyDescent="0.25">
      <c r="F215" s="8"/>
    </row>
    <row r="216" spans="6:6" ht="15.75" x14ac:dyDescent="0.25">
      <c r="F216" s="8"/>
    </row>
    <row r="217" spans="6:6" ht="15.75" x14ac:dyDescent="0.25">
      <c r="F217" s="8"/>
    </row>
    <row r="218" spans="6:6" ht="15.75" x14ac:dyDescent="0.25">
      <c r="F218" s="8"/>
    </row>
    <row r="219" spans="6:6" ht="15.75" x14ac:dyDescent="0.25">
      <c r="F219" s="8"/>
    </row>
    <row r="220" spans="6:6" ht="15.75" x14ac:dyDescent="0.25">
      <c r="F220" s="8"/>
    </row>
    <row r="221" spans="6:6" ht="15.75" x14ac:dyDescent="0.25">
      <c r="F221" s="8"/>
    </row>
    <row r="222" spans="6:6" ht="15.75" x14ac:dyDescent="0.25">
      <c r="F222" s="8"/>
    </row>
    <row r="223" spans="6:6" ht="15.75" x14ac:dyDescent="0.25">
      <c r="F223" s="8"/>
    </row>
    <row r="224" spans="6:6" ht="15.75" x14ac:dyDescent="0.25">
      <c r="F224" s="8"/>
    </row>
    <row r="225" spans="6:6" ht="15.75" x14ac:dyDescent="0.25">
      <c r="F225" s="8"/>
    </row>
    <row r="226" spans="6:6" ht="15.75" x14ac:dyDescent="0.25">
      <c r="F226" s="8"/>
    </row>
    <row r="227" spans="6:6" ht="15.75" x14ac:dyDescent="0.25">
      <c r="F227" s="8"/>
    </row>
    <row r="228" spans="6:6" ht="15.75" x14ac:dyDescent="0.25">
      <c r="F228" s="8"/>
    </row>
    <row r="229" spans="6:6" ht="15.75" x14ac:dyDescent="0.25">
      <c r="F229" s="8"/>
    </row>
    <row r="230" spans="6:6" ht="15.75" x14ac:dyDescent="0.25">
      <c r="F230" s="8"/>
    </row>
    <row r="231" spans="6:6" ht="15.75" x14ac:dyDescent="0.25">
      <c r="F231" s="8"/>
    </row>
    <row r="232" spans="6:6" ht="15.75" x14ac:dyDescent="0.25">
      <c r="F232" s="8"/>
    </row>
    <row r="233" spans="6:6" ht="15.75" x14ac:dyDescent="0.25">
      <c r="F233" s="8"/>
    </row>
    <row r="234" spans="6:6" ht="15.75" x14ac:dyDescent="0.25">
      <c r="F234" s="8"/>
    </row>
    <row r="235" spans="6:6" ht="15.75" x14ac:dyDescent="0.25">
      <c r="F235" s="8"/>
    </row>
    <row r="236" spans="6:6" ht="15.75" x14ac:dyDescent="0.25">
      <c r="F236" s="8"/>
    </row>
    <row r="237" spans="6:6" ht="15.75" x14ac:dyDescent="0.25">
      <c r="F237" s="8"/>
    </row>
    <row r="238" spans="6:6" ht="15.75" x14ac:dyDescent="0.25">
      <c r="F238" s="8"/>
    </row>
    <row r="239" spans="6:6" ht="15.75" x14ac:dyDescent="0.25">
      <c r="F239" s="8"/>
    </row>
    <row r="240" spans="6:6" ht="15.75" x14ac:dyDescent="0.25">
      <c r="F240" s="8"/>
    </row>
    <row r="241" spans="6:6" ht="15.75" x14ac:dyDescent="0.25">
      <c r="F241" s="8"/>
    </row>
    <row r="242" spans="6:6" ht="15.75" x14ac:dyDescent="0.25">
      <c r="F242" s="8"/>
    </row>
    <row r="243" spans="6:6" ht="15.75" x14ac:dyDescent="0.25">
      <c r="F243" s="8"/>
    </row>
    <row r="244" spans="6:6" ht="15.75" x14ac:dyDescent="0.25">
      <c r="F244" s="8"/>
    </row>
    <row r="245" spans="6:6" ht="15.75" x14ac:dyDescent="0.25">
      <c r="F245" s="8"/>
    </row>
    <row r="246" spans="6:6" ht="15.75" x14ac:dyDescent="0.25">
      <c r="F246" s="8"/>
    </row>
    <row r="247" spans="6:6" ht="15.75" x14ac:dyDescent="0.25">
      <c r="F247" s="8"/>
    </row>
    <row r="248" spans="6:6" ht="15.75" x14ac:dyDescent="0.25">
      <c r="F248" s="8"/>
    </row>
    <row r="249" spans="6:6" ht="15.75" x14ac:dyDescent="0.25">
      <c r="F249" s="8"/>
    </row>
    <row r="250" spans="6:6" ht="15.75" x14ac:dyDescent="0.25">
      <c r="F250" s="8"/>
    </row>
    <row r="251" spans="6:6" ht="15.75" x14ac:dyDescent="0.25">
      <c r="F251" s="8"/>
    </row>
    <row r="252" spans="6:6" ht="15.75" x14ac:dyDescent="0.25">
      <c r="F252" s="8"/>
    </row>
  </sheetData>
  <mergeCells count="102">
    <mergeCell ref="B135:E135"/>
    <mergeCell ref="B137:E137"/>
    <mergeCell ref="B26:B35"/>
    <mergeCell ref="B38:B39"/>
    <mergeCell ref="G17:H17"/>
    <mergeCell ref="I17:M17"/>
    <mergeCell ref="B17:B25"/>
    <mergeCell ref="G18:H21"/>
    <mergeCell ref="I18:M21"/>
    <mergeCell ref="G22:H22"/>
    <mergeCell ref="I22:M22"/>
    <mergeCell ref="C25:E25"/>
    <mergeCell ref="G25:M25"/>
    <mergeCell ref="G38:H38"/>
    <mergeCell ref="C39:E39"/>
    <mergeCell ref="I38:M38"/>
    <mergeCell ref="C26:C27"/>
    <mergeCell ref="C98:C99"/>
    <mergeCell ref="G49:H67"/>
    <mergeCell ref="I49:M67"/>
    <mergeCell ref="I40:M48"/>
    <mergeCell ref="G68:H70"/>
    <mergeCell ref="I68:M70"/>
    <mergeCell ref="C41:C42"/>
    <mergeCell ref="B1:E1"/>
    <mergeCell ref="G7:H7"/>
    <mergeCell ref="B2:F2"/>
    <mergeCell ref="C10:C11"/>
    <mergeCell ref="B4:M5"/>
    <mergeCell ref="I7:M7"/>
    <mergeCell ref="G9:H11"/>
    <mergeCell ref="I9:M11"/>
    <mergeCell ref="B9:B16"/>
    <mergeCell ref="C16:E16"/>
    <mergeCell ref="G16:M16"/>
    <mergeCell ref="C13:C15"/>
    <mergeCell ref="G12:H15"/>
    <mergeCell ref="G8:H8"/>
    <mergeCell ref="I8:M8"/>
    <mergeCell ref="G131:M131"/>
    <mergeCell ref="B133:E133"/>
    <mergeCell ref="G26:H29"/>
    <mergeCell ref="I26:M29"/>
    <mergeCell ref="G30:H35"/>
    <mergeCell ref="I30:M35"/>
    <mergeCell ref="B118:B131"/>
    <mergeCell ref="C121:C123"/>
    <mergeCell ref="C124:C125"/>
    <mergeCell ref="C126:C128"/>
    <mergeCell ref="C129:C130"/>
    <mergeCell ref="C131:E131"/>
    <mergeCell ref="G115:M115"/>
    <mergeCell ref="G116:H116"/>
    <mergeCell ref="I116:M116"/>
    <mergeCell ref="C71:C72"/>
    <mergeCell ref="C30:C35"/>
    <mergeCell ref="G36:H36"/>
    <mergeCell ref="I36:M36"/>
    <mergeCell ref="C100:C101"/>
    <mergeCell ref="C103:C104"/>
    <mergeCell ref="C105:C106"/>
    <mergeCell ref="C107:C109"/>
    <mergeCell ref="C113:C114"/>
    <mergeCell ref="G117:H117"/>
    <mergeCell ref="C50:C51"/>
    <mergeCell ref="C52:C54"/>
    <mergeCell ref="C60:C61"/>
    <mergeCell ref="C64:C67"/>
    <mergeCell ref="I118:M130"/>
    <mergeCell ref="B77:B115"/>
    <mergeCell ref="B40:B74"/>
    <mergeCell ref="C73:C74"/>
    <mergeCell ref="G71:H74"/>
    <mergeCell ref="C93:C94"/>
    <mergeCell ref="C95:C97"/>
    <mergeCell ref="C79:C80"/>
    <mergeCell ref="C81:C84"/>
    <mergeCell ref="C86:C87"/>
    <mergeCell ref="C88:C89"/>
    <mergeCell ref="C91:C92"/>
    <mergeCell ref="G76:H76"/>
    <mergeCell ref="G75:H75"/>
    <mergeCell ref="G77:H114"/>
    <mergeCell ref="F81:F84"/>
    <mergeCell ref="F88:F89"/>
    <mergeCell ref="I117:M117"/>
    <mergeCell ref="C69:C70"/>
    <mergeCell ref="G118:H130"/>
    <mergeCell ref="F100:F101"/>
    <mergeCell ref="F107:F109"/>
    <mergeCell ref="F113:F114"/>
    <mergeCell ref="C115:E115"/>
    <mergeCell ref="G37:H37"/>
    <mergeCell ref="I37:M37"/>
    <mergeCell ref="I71:M74"/>
    <mergeCell ref="I76:M76"/>
    <mergeCell ref="I75:M75"/>
    <mergeCell ref="I77:M114"/>
    <mergeCell ref="G23:H24"/>
    <mergeCell ref="I23:M24"/>
    <mergeCell ref="I12:M15"/>
    <mergeCell ref="G40:H48"/>
  </mergeCells>
  <pageMargins left="0" right="0.49687500000000001" top="0.5" bottom="0.5" header="0.3" footer="0.3"/>
  <pageSetup scale="90" orientation="landscape" r:id="rId1"/>
  <headerFooter>
    <oddFooter>&amp;L    &amp;"Times New Roman,Regular"&amp;10    Зоран Бозало&amp;R&amp;"Times New Roman,Regular"&amp;10Март.2023.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2023-01-08T21:01:52Z</cp:lastPrinted>
  <dcterms:created xsi:type="dcterms:W3CDTF">2022-12-16T20:16:46Z</dcterms:created>
  <dcterms:modified xsi:type="dcterms:W3CDTF">2023-10-16T07:39:30Z</dcterms:modified>
</cp:coreProperties>
</file>