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10515" windowHeight="46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120" i="1" l="1"/>
  <c r="J120" i="1"/>
  <c r="K120" i="1"/>
  <c r="L120" i="1"/>
  <c r="G120" i="1"/>
  <c r="M105" i="1"/>
  <c r="M39" i="1"/>
  <c r="H105" i="1" l="1"/>
  <c r="I105" i="1"/>
  <c r="J105" i="1"/>
  <c r="K105" i="1"/>
  <c r="L105" i="1"/>
  <c r="G105" i="1"/>
  <c r="H118" i="1"/>
  <c r="I118" i="1"/>
  <c r="J118" i="1"/>
  <c r="K118" i="1"/>
  <c r="L118" i="1"/>
  <c r="G118" i="1"/>
  <c r="H39" i="1"/>
  <c r="I39" i="1"/>
  <c r="J39" i="1"/>
  <c r="K39" i="1"/>
  <c r="L39" i="1"/>
  <c r="G39" i="1"/>
  <c r="H20" i="1"/>
  <c r="I20" i="1"/>
  <c r="J20" i="1"/>
  <c r="K20" i="1"/>
  <c r="L20" i="1"/>
  <c r="G20" i="1"/>
  <c r="H13" i="1"/>
  <c r="I13" i="1"/>
  <c r="J13" i="1"/>
  <c r="K13" i="1"/>
  <c r="L13" i="1"/>
  <c r="G13" i="1"/>
  <c r="M118" i="1" l="1"/>
  <c r="I120" i="1"/>
  <c r="G124" i="1"/>
  <c r="M20" i="1"/>
  <c r="M13" i="1"/>
</calcChain>
</file>

<file path=xl/sharedStrings.xml><?xml version="1.0" encoding="utf-8"?>
<sst xmlns="http://schemas.openxmlformats.org/spreadsheetml/2006/main" count="182" uniqueCount="39">
  <si>
    <t>07. ШГ "ЗЕЛЕНГОРА" КАЛИНОВИК</t>
  </si>
  <si>
    <t xml:space="preserve">      ШПП "КАЛИНОВАЧКО"</t>
  </si>
  <si>
    <t>ТАБЕЛАРНИ ПРЕГЛЕД РЕПРЕЗЕНТАТИВНИХ ШУМА НА ШПП КАЛИНОВАЧКО"</t>
  </si>
  <si>
    <t>Привредна јединица</t>
  </si>
  <si>
    <t>Одјел</t>
  </si>
  <si>
    <t>Одсјек</t>
  </si>
  <si>
    <t>Газдинска класа</t>
  </si>
  <si>
    <t>Површина</t>
  </si>
  <si>
    <t>(ha)</t>
  </si>
  <si>
    <t>Високе шуме са природном обновом ј/с/бк</t>
  </si>
  <si>
    <t>Високе шуме са природном обновом бк/пл/хр/ол</t>
  </si>
  <si>
    <t>Изданачке шуме</t>
  </si>
  <si>
    <t>Површине подесне за пошумљ. и газдовање</t>
  </si>
  <si>
    <t>а</t>
  </si>
  <si>
    <t>б</t>
  </si>
  <si>
    <t>b</t>
  </si>
  <si>
    <t>"Зеленгора - Кмур"</t>
  </si>
  <si>
    <t>Укупно ПЈ "З - Кмур"</t>
  </si>
  <si>
    <t>"Црвањ - Живањски поток"</t>
  </si>
  <si>
    <t>Укупно ПЈ "Ц-Ж поток"</t>
  </si>
  <si>
    <t>"Калиновик -Љута"</t>
  </si>
  <si>
    <t>133/1</t>
  </si>
  <si>
    <t>90/1</t>
  </si>
  <si>
    <t>c</t>
  </si>
  <si>
    <t>a</t>
  </si>
  <si>
    <t>d</t>
  </si>
  <si>
    <t>f</t>
  </si>
  <si>
    <t>e</t>
  </si>
  <si>
    <t>135/1</t>
  </si>
  <si>
    <t>Укупно ПЈ "К-Љута"</t>
  </si>
  <si>
    <t>"Горња Неретва"</t>
  </si>
  <si>
    <t>"Междра"</t>
  </si>
  <si>
    <t>Укупно ПЈ "Междра"</t>
  </si>
  <si>
    <t>Укупно ПЈ "Г Неретва"</t>
  </si>
  <si>
    <t>Укупно репрезентативне шуме на ШПП"Калиновачко"</t>
  </si>
  <si>
    <t>Процентуално учешће репрезентативних ш.</t>
  </si>
  <si>
    <t>Укупно спорне површине (узурпације)</t>
  </si>
  <si>
    <t xml:space="preserve">Укупна неспорна површина  на ШПП </t>
  </si>
  <si>
    <t>Површине неподесне за пошумљ. и газдовање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</si>
</sst>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thin">
        <color indexed="64"/>
      </right>
      <top style="thin">
        <color indexed="64"/>
      </top>
      <bottom style="slant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slantDashDot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slantDashDot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slantDashDot">
        <color indexed="64"/>
      </bottom>
      <diagonal/>
    </border>
    <border>
      <left style="thin">
        <color indexed="64"/>
      </left>
      <right/>
      <top style="thin">
        <color indexed="64"/>
      </top>
      <bottom style="slantDashDot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/>
    <xf numFmtId="0" fontId="2" fillId="0" borderId="0" xfId="0" applyFont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0" fontId="2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 shrinkToFi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2" fontId="2" fillId="0" borderId="0" xfId="0" applyNumberFormat="1" applyFont="1"/>
    <xf numFmtId="0" fontId="5" fillId="2" borderId="2" xfId="0" applyFont="1" applyFill="1" applyBorder="1"/>
    <xf numFmtId="0" fontId="5" fillId="2" borderId="16" xfId="0" applyFont="1" applyFill="1" applyBorder="1"/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2" fontId="4" fillId="0" borderId="5" xfId="0" applyNumberFormat="1" applyFont="1" applyBorder="1" applyAlignment="1">
      <alignment horizontal="right" vertical="center"/>
    </xf>
    <xf numFmtId="2" fontId="4" fillId="0" borderId="17" xfId="0" applyNumberFormat="1" applyFont="1" applyBorder="1" applyAlignment="1">
      <alignment horizontal="right" vertical="center"/>
    </xf>
    <xf numFmtId="2" fontId="4" fillId="0" borderId="18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right" vertical="center"/>
    </xf>
    <xf numFmtId="2" fontId="4" fillId="0" borderId="12" xfId="0" applyNumberFormat="1" applyFont="1" applyBorder="1" applyAlignment="1">
      <alignment horizontal="right" vertical="center"/>
    </xf>
    <xf numFmtId="2" fontId="4" fillId="0" borderId="0" xfId="0" applyNumberFormat="1" applyFont="1"/>
    <xf numFmtId="0" fontId="2" fillId="0" borderId="1" xfId="0" applyFont="1" applyBorder="1"/>
    <xf numFmtId="0" fontId="2" fillId="0" borderId="5" xfId="0" applyFont="1" applyBorder="1"/>
    <xf numFmtId="0" fontId="2" fillId="0" borderId="17" xfId="0" applyFont="1" applyBorder="1"/>
    <xf numFmtId="0" fontId="2" fillId="0" borderId="18" xfId="0" applyFont="1" applyBorder="1"/>
    <xf numFmtId="2" fontId="2" fillId="0" borderId="11" xfId="0" applyNumberFormat="1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2" fillId="0" borderId="5" xfId="0" applyNumberFormat="1" applyFont="1" applyBorder="1"/>
    <xf numFmtId="2" fontId="2" fillId="0" borderId="18" xfId="0" applyNumberFormat="1" applyFont="1" applyBorder="1"/>
    <xf numFmtId="0" fontId="2" fillId="0" borderId="11" xfId="0" applyFont="1" applyBorder="1" applyAlignment="1">
      <alignment horizontal="center" vertical="center"/>
    </xf>
    <xf numFmtId="2" fontId="2" fillId="0" borderId="12" xfId="0" applyNumberFormat="1" applyFont="1" applyBorder="1"/>
    <xf numFmtId="2" fontId="2" fillId="0" borderId="17" xfId="0" applyNumberFormat="1" applyFont="1" applyBorder="1"/>
    <xf numFmtId="2" fontId="3" fillId="0" borderId="0" xfId="0" applyNumberFormat="1" applyFont="1"/>
    <xf numFmtId="0" fontId="3" fillId="0" borderId="0" xfId="0" applyFont="1"/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2" fillId="2" borderId="11" xfId="0" applyNumberFormat="1" applyFont="1" applyFill="1" applyBorder="1" applyAlignment="1">
      <alignment vertical="center"/>
    </xf>
    <xf numFmtId="2" fontId="2" fillId="2" borderId="12" xfId="0" applyNumberFormat="1" applyFont="1" applyFill="1" applyBorder="1" applyAlignment="1">
      <alignment vertical="center"/>
    </xf>
    <xf numFmtId="2" fontId="3" fillId="2" borderId="22" xfId="0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right" vertical="center"/>
    </xf>
    <xf numFmtId="2" fontId="4" fillId="0" borderId="9" xfId="0" applyNumberFormat="1" applyFont="1" applyBorder="1" applyAlignment="1">
      <alignment horizontal="right" vertical="center"/>
    </xf>
    <xf numFmtId="0" fontId="2" fillId="0" borderId="11" xfId="0" applyFont="1" applyBorder="1"/>
    <xf numFmtId="0" fontId="2" fillId="0" borderId="12" xfId="0" applyFont="1" applyBorder="1"/>
    <xf numFmtId="0" fontId="2" fillId="0" borderId="1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2" fontId="2" fillId="2" borderId="34" xfId="0" applyNumberFormat="1" applyFont="1" applyFill="1" applyBorder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/>
    <xf numFmtId="0" fontId="0" fillId="0" borderId="0" xfId="0" applyBorder="1"/>
    <xf numFmtId="2" fontId="6" fillId="2" borderId="36" xfId="0" applyNumberFormat="1" applyFont="1" applyFill="1" applyBorder="1" applyAlignment="1">
      <alignment horizontal="right" vertical="center"/>
    </xf>
    <xf numFmtId="2" fontId="6" fillId="2" borderId="37" xfId="0" applyNumberFormat="1" applyFont="1" applyFill="1" applyBorder="1" applyAlignment="1">
      <alignment horizontal="right" vertical="center"/>
    </xf>
    <xf numFmtId="2" fontId="6" fillId="2" borderId="38" xfId="0" applyNumberFormat="1" applyFont="1" applyFill="1" applyBorder="1" applyAlignment="1">
      <alignment horizontal="right" vertical="center"/>
    </xf>
    <xf numFmtId="0" fontId="2" fillId="0" borderId="3" xfId="0" applyFont="1" applyBorder="1"/>
    <xf numFmtId="0" fontId="2" fillId="0" borderId="9" xfId="0" applyFont="1" applyBorder="1"/>
    <xf numFmtId="0" fontId="2" fillId="0" borderId="3" xfId="0" applyFont="1" applyBorder="1" applyAlignment="1">
      <alignment horizontal="center" vertical="center"/>
    </xf>
    <xf numFmtId="2" fontId="3" fillId="2" borderId="36" xfId="0" applyNumberFormat="1" applyFont="1" applyFill="1" applyBorder="1"/>
    <xf numFmtId="2" fontId="3" fillId="2" borderId="37" xfId="0" applyNumberFormat="1" applyFont="1" applyFill="1" applyBorder="1"/>
    <xf numFmtId="2" fontId="3" fillId="2" borderId="38" xfId="0" applyNumberFormat="1" applyFont="1" applyFill="1" applyBorder="1"/>
    <xf numFmtId="2" fontId="2" fillId="0" borderId="3" xfId="0" applyNumberFormat="1" applyFont="1" applyBorder="1"/>
    <xf numFmtId="2" fontId="7" fillId="2" borderId="30" xfId="0" applyNumberFormat="1" applyFont="1" applyFill="1" applyBorder="1"/>
    <xf numFmtId="2" fontId="7" fillId="0" borderId="0" xfId="0" applyNumberFormat="1" applyFont="1"/>
    <xf numFmtId="0" fontId="2" fillId="2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41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2" fontId="3" fillId="2" borderId="4" xfId="0" applyNumberFormat="1" applyFont="1" applyFill="1" applyBorder="1" applyAlignment="1">
      <alignment horizontal="center" vertical="center" wrapText="1"/>
    </xf>
    <xf numFmtId="2" fontId="3" fillId="2" borderId="5" xfId="0" applyNumberFormat="1" applyFont="1" applyFill="1" applyBorder="1" applyAlignment="1">
      <alignment horizontal="center" vertical="center" wrapText="1"/>
    </xf>
    <xf numFmtId="2" fontId="3" fillId="2" borderId="8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2" fontId="3" fillId="2" borderId="39" xfId="0" applyNumberFormat="1" applyFont="1" applyFill="1" applyBorder="1" applyAlignment="1">
      <alignment horizontal="center" vertical="center" wrapText="1"/>
    </xf>
    <xf numFmtId="2" fontId="3" fillId="2" borderId="40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126"/>
  <sheetViews>
    <sheetView tabSelected="1" view="pageLayout" topLeftCell="A105" zoomScaleNormal="100" workbookViewId="0">
      <selection activeCell="G129" sqref="G129"/>
    </sheetView>
  </sheetViews>
  <sheetFormatPr defaultRowHeight="15.75" x14ac:dyDescent="0.25"/>
  <cols>
    <col min="1" max="1" width="4.85546875" customWidth="1"/>
    <col min="2" max="2" width="12.5703125" style="2" customWidth="1"/>
    <col min="3" max="3" width="3.42578125" style="2" customWidth="1"/>
    <col min="4" max="5" width="9.140625" style="2"/>
    <col min="6" max="6" width="11" style="2" customWidth="1"/>
    <col min="7" max="7" width="11.85546875" style="2" customWidth="1"/>
    <col min="8" max="9" width="14.85546875" style="2" customWidth="1"/>
    <col min="10" max="10" width="10.85546875" style="2" customWidth="1"/>
    <col min="11" max="11" width="14.85546875" style="2" customWidth="1"/>
    <col min="12" max="12" width="13.85546875" style="2" customWidth="1"/>
    <col min="13" max="28" width="9.140625" style="2"/>
  </cols>
  <sheetData>
    <row r="1" spans="2:28" x14ac:dyDescent="0.25">
      <c r="B1" s="3" t="s">
        <v>0</v>
      </c>
      <c r="C1" s="3"/>
      <c r="D1" s="3"/>
      <c r="E1" s="3"/>
    </row>
    <row r="2" spans="2:28" x14ac:dyDescent="0.25">
      <c r="B2" s="84" t="s">
        <v>1</v>
      </c>
      <c r="C2" s="84"/>
      <c r="D2" s="84"/>
      <c r="E2" s="84"/>
      <c r="F2" s="84"/>
    </row>
    <row r="3" spans="2:28" ht="16.5" thickBot="1" x14ac:dyDescent="0.3"/>
    <row r="4" spans="2:28" ht="16.5" thickBot="1" x14ac:dyDescent="0.3">
      <c r="B4" s="81" t="s">
        <v>2</v>
      </c>
      <c r="C4" s="82"/>
      <c r="D4" s="82"/>
      <c r="E4" s="82"/>
      <c r="F4" s="82"/>
      <c r="G4" s="82"/>
      <c r="H4" s="82"/>
      <c r="I4" s="82"/>
      <c r="J4" s="82"/>
      <c r="K4" s="82"/>
      <c r="L4" s="83"/>
    </row>
    <row r="5" spans="2:28" ht="16.5" thickBot="1" x14ac:dyDescent="0.3"/>
    <row r="6" spans="2:28" s="5" customFormat="1" ht="63.75" customHeight="1" x14ac:dyDescent="0.25">
      <c r="B6" s="85" t="s">
        <v>3</v>
      </c>
      <c r="C6" s="86"/>
      <c r="D6" s="86" t="s">
        <v>4</v>
      </c>
      <c r="E6" s="86" t="s">
        <v>5</v>
      </c>
      <c r="F6" s="86" t="s">
        <v>6</v>
      </c>
      <c r="G6" s="7" t="s">
        <v>7</v>
      </c>
      <c r="H6" s="7" t="s">
        <v>9</v>
      </c>
      <c r="I6" s="7" t="s">
        <v>10</v>
      </c>
      <c r="J6" s="8" t="s">
        <v>11</v>
      </c>
      <c r="K6" s="7" t="s">
        <v>12</v>
      </c>
      <c r="L6" s="9" t="s">
        <v>38</v>
      </c>
      <c r="M6" s="4"/>
      <c r="N6" s="4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2:28" s="5" customFormat="1" x14ac:dyDescent="0.25">
      <c r="B7" s="87"/>
      <c r="C7" s="88"/>
      <c r="D7" s="88"/>
      <c r="E7" s="88"/>
      <c r="F7" s="88"/>
      <c r="G7" s="10" t="s">
        <v>8</v>
      </c>
      <c r="H7" s="10" t="s">
        <v>8</v>
      </c>
      <c r="I7" s="10" t="s">
        <v>8</v>
      </c>
      <c r="J7" s="10" t="s">
        <v>8</v>
      </c>
      <c r="K7" s="10" t="s">
        <v>8</v>
      </c>
      <c r="L7" s="11" t="s">
        <v>8</v>
      </c>
      <c r="M7" s="4"/>
      <c r="N7" s="4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2:28" s="1" customFormat="1" ht="13.5" thickBot="1" x14ac:dyDescent="0.25">
      <c r="B8" s="79">
        <v>1</v>
      </c>
      <c r="C8" s="80"/>
      <c r="D8" s="13">
        <v>2</v>
      </c>
      <c r="E8" s="13">
        <v>3</v>
      </c>
      <c r="F8" s="13">
        <v>4</v>
      </c>
      <c r="G8" s="13">
        <v>5</v>
      </c>
      <c r="H8" s="13">
        <v>6</v>
      </c>
      <c r="I8" s="13">
        <v>7</v>
      </c>
      <c r="J8" s="13">
        <v>9</v>
      </c>
      <c r="K8" s="13">
        <v>10</v>
      </c>
      <c r="L8" s="14">
        <v>11</v>
      </c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2:28" s="5" customFormat="1" ht="15" x14ac:dyDescent="0.25">
      <c r="B9" s="105" t="s">
        <v>16</v>
      </c>
      <c r="C9" s="106"/>
      <c r="D9" s="111">
        <v>176</v>
      </c>
      <c r="E9" s="17" t="s">
        <v>13</v>
      </c>
      <c r="F9" s="17">
        <v>1211</v>
      </c>
      <c r="G9" s="18">
        <v>30.6</v>
      </c>
      <c r="H9" s="18">
        <v>30.6</v>
      </c>
      <c r="I9" s="18"/>
      <c r="J9" s="18"/>
      <c r="K9" s="18"/>
      <c r="L9" s="19"/>
    </row>
    <row r="10" spans="2:28" s="5" customFormat="1" ht="15" x14ac:dyDescent="0.25">
      <c r="B10" s="107"/>
      <c r="C10" s="108"/>
      <c r="D10" s="112"/>
      <c r="E10" s="48" t="s">
        <v>15</v>
      </c>
      <c r="F10" s="48">
        <v>1209</v>
      </c>
      <c r="G10" s="16">
        <v>5.47</v>
      </c>
      <c r="H10" s="16">
        <v>5.47</v>
      </c>
      <c r="I10" s="16"/>
      <c r="J10" s="16"/>
      <c r="K10" s="16"/>
      <c r="L10" s="20"/>
    </row>
    <row r="11" spans="2:28" s="5" customFormat="1" ht="15" x14ac:dyDescent="0.25">
      <c r="B11" s="107"/>
      <c r="C11" s="108"/>
      <c r="D11" s="113">
        <v>177</v>
      </c>
      <c r="E11" s="48" t="s">
        <v>13</v>
      </c>
      <c r="F11" s="48">
        <v>1209</v>
      </c>
      <c r="G11" s="16">
        <v>22.62</v>
      </c>
      <c r="H11" s="16">
        <v>22.62</v>
      </c>
      <c r="I11" s="16"/>
      <c r="J11" s="16"/>
      <c r="K11" s="16"/>
      <c r="L11" s="20"/>
    </row>
    <row r="12" spans="2:28" s="5" customFormat="1" ht="15" x14ac:dyDescent="0.25">
      <c r="B12" s="107"/>
      <c r="C12" s="108"/>
      <c r="D12" s="113"/>
      <c r="E12" s="48" t="s">
        <v>15</v>
      </c>
      <c r="F12" s="48">
        <v>1145</v>
      </c>
      <c r="G12" s="16">
        <v>54.35</v>
      </c>
      <c r="H12" s="16"/>
      <c r="I12" s="16">
        <v>54.35</v>
      </c>
      <c r="J12" s="16"/>
      <c r="K12" s="16"/>
      <c r="L12" s="20"/>
    </row>
    <row r="13" spans="2:28" s="5" customFormat="1" thickBot="1" x14ac:dyDescent="0.3">
      <c r="B13" s="109"/>
      <c r="C13" s="110"/>
      <c r="D13" s="114" t="s">
        <v>17</v>
      </c>
      <c r="E13" s="114"/>
      <c r="F13" s="114"/>
      <c r="G13" s="61">
        <f>G9+G10+G11+G12</f>
        <v>113.03999999999999</v>
      </c>
      <c r="H13" s="62">
        <f t="shared" ref="H13:L13" si="0">H9+H10+H11+H12</f>
        <v>58.69</v>
      </c>
      <c r="I13" s="62">
        <f t="shared" si="0"/>
        <v>54.35</v>
      </c>
      <c r="J13" s="62">
        <f t="shared" si="0"/>
        <v>0</v>
      </c>
      <c r="K13" s="62">
        <f t="shared" si="0"/>
        <v>0</v>
      </c>
      <c r="L13" s="63">
        <f t="shared" si="0"/>
        <v>0</v>
      </c>
      <c r="M13" s="24">
        <f>H13+I13</f>
        <v>113.03999999999999</v>
      </c>
    </row>
    <row r="14" spans="2:28" s="5" customFormat="1" ht="15.75" customHeight="1" x14ac:dyDescent="0.25">
      <c r="B14" s="101" t="s">
        <v>18</v>
      </c>
      <c r="C14" s="102"/>
      <c r="D14" s="45">
        <v>47</v>
      </c>
      <c r="E14" s="45" t="s">
        <v>13</v>
      </c>
      <c r="F14" s="45">
        <v>1109</v>
      </c>
      <c r="G14" s="49">
        <v>19</v>
      </c>
      <c r="H14" s="49"/>
      <c r="I14" s="49">
        <v>19</v>
      </c>
      <c r="J14" s="49"/>
      <c r="K14" s="49"/>
      <c r="L14" s="50"/>
    </row>
    <row r="15" spans="2:28" s="5" customFormat="1" ht="15.75" customHeight="1" x14ac:dyDescent="0.25">
      <c r="B15" s="94"/>
      <c r="C15" s="95"/>
      <c r="D15" s="48">
        <v>31</v>
      </c>
      <c r="E15" s="48" t="s">
        <v>13</v>
      </c>
      <c r="F15" s="48">
        <v>1109</v>
      </c>
      <c r="G15" s="16">
        <v>15.86</v>
      </c>
      <c r="H15" s="16"/>
      <c r="I15" s="16">
        <v>15.86</v>
      </c>
      <c r="J15" s="16"/>
      <c r="K15" s="16"/>
      <c r="L15" s="20"/>
    </row>
    <row r="16" spans="2:28" s="5" customFormat="1" ht="15.75" customHeight="1" x14ac:dyDescent="0.25">
      <c r="B16" s="94"/>
      <c r="C16" s="95"/>
      <c r="D16" s="48"/>
      <c r="E16" s="48" t="s">
        <v>14</v>
      </c>
      <c r="F16" s="48">
        <v>1418</v>
      </c>
      <c r="G16" s="16">
        <v>27.64</v>
      </c>
      <c r="H16" s="16"/>
      <c r="I16" s="16">
        <v>27.64</v>
      </c>
      <c r="J16" s="16"/>
      <c r="K16" s="16"/>
      <c r="L16" s="20"/>
    </row>
    <row r="17" spans="2:28" s="5" customFormat="1" ht="15.75" customHeight="1" x14ac:dyDescent="0.25">
      <c r="B17" s="94"/>
      <c r="C17" s="95"/>
      <c r="D17" s="48">
        <v>32</v>
      </c>
      <c r="E17" s="48" t="s">
        <v>13</v>
      </c>
      <c r="F17" s="48">
        <v>4204</v>
      </c>
      <c r="G17" s="16">
        <v>28.17</v>
      </c>
      <c r="H17" s="16"/>
      <c r="I17" s="16"/>
      <c r="J17" s="16">
        <v>28.17</v>
      </c>
      <c r="K17" s="16"/>
      <c r="L17" s="20"/>
    </row>
    <row r="18" spans="2:28" s="5" customFormat="1" ht="15.75" customHeight="1" x14ac:dyDescent="0.25">
      <c r="B18" s="94"/>
      <c r="C18" s="95"/>
      <c r="D18" s="48">
        <v>47</v>
      </c>
      <c r="E18" s="48" t="s">
        <v>14</v>
      </c>
      <c r="F18" s="48">
        <v>5241</v>
      </c>
      <c r="G18" s="16">
        <v>22.25</v>
      </c>
      <c r="H18" s="16"/>
      <c r="I18" s="16"/>
      <c r="J18" s="16"/>
      <c r="K18" s="16">
        <v>22.25</v>
      </c>
      <c r="L18" s="20"/>
    </row>
    <row r="19" spans="2:28" s="5" customFormat="1" ht="15.75" customHeight="1" x14ac:dyDescent="0.25">
      <c r="B19" s="94"/>
      <c r="C19" s="95"/>
      <c r="D19" s="48">
        <v>49</v>
      </c>
      <c r="E19" s="48"/>
      <c r="F19" s="48">
        <v>6201</v>
      </c>
      <c r="G19" s="16">
        <v>25</v>
      </c>
      <c r="H19" s="16"/>
      <c r="I19" s="16"/>
      <c r="J19" s="16"/>
      <c r="K19" s="16"/>
      <c r="L19" s="20">
        <v>25</v>
      </c>
    </row>
    <row r="20" spans="2:28" s="5" customFormat="1" ht="15.75" customHeight="1" thickBot="1" x14ac:dyDescent="0.3">
      <c r="B20" s="96"/>
      <c r="C20" s="97"/>
      <c r="D20" s="114" t="s">
        <v>19</v>
      </c>
      <c r="E20" s="114"/>
      <c r="F20" s="114"/>
      <c r="G20" s="61">
        <f>G14+G15+G16+G17+G18+G19</f>
        <v>137.92000000000002</v>
      </c>
      <c r="H20" s="62">
        <f t="shared" ref="H20:L20" si="1">H14+H15+H16+H17+H18+H19</f>
        <v>0</v>
      </c>
      <c r="I20" s="62">
        <f t="shared" si="1"/>
        <v>62.5</v>
      </c>
      <c r="J20" s="62">
        <f t="shared" si="1"/>
        <v>28.17</v>
      </c>
      <c r="K20" s="62">
        <f t="shared" si="1"/>
        <v>22.25</v>
      </c>
      <c r="L20" s="63">
        <f t="shared" si="1"/>
        <v>25</v>
      </c>
      <c r="M20" s="24">
        <f>I20+J20+K20+L20</f>
        <v>137.92000000000002</v>
      </c>
    </row>
    <row r="21" spans="2:28" s="5" customFormat="1" ht="16.5" customHeight="1" x14ac:dyDescent="0.25">
      <c r="B21" s="101" t="s">
        <v>20</v>
      </c>
      <c r="C21" s="102"/>
      <c r="D21" s="41" t="s">
        <v>22</v>
      </c>
      <c r="E21" s="41" t="s">
        <v>23</v>
      </c>
      <c r="F21" s="41">
        <v>4108</v>
      </c>
      <c r="G21" s="49">
        <v>14.95</v>
      </c>
      <c r="H21" s="49"/>
      <c r="I21" s="49"/>
      <c r="J21" s="49">
        <v>14.95</v>
      </c>
      <c r="K21" s="49"/>
      <c r="L21" s="50"/>
    </row>
    <row r="22" spans="2:28" s="5" customFormat="1" ht="16.5" customHeight="1" x14ac:dyDescent="0.25">
      <c r="B22" s="94"/>
      <c r="C22" s="95"/>
      <c r="D22" s="15">
        <v>95</v>
      </c>
      <c r="E22" s="15" t="s">
        <v>23</v>
      </c>
      <c r="F22" s="15">
        <v>5243</v>
      </c>
      <c r="G22" s="16">
        <v>40.61</v>
      </c>
      <c r="H22" s="16"/>
      <c r="I22" s="16"/>
      <c r="J22" s="16"/>
      <c r="K22" s="16">
        <v>40.61</v>
      </c>
      <c r="L22" s="20"/>
    </row>
    <row r="23" spans="2:28" s="5" customFormat="1" ht="16.5" customHeight="1" x14ac:dyDescent="0.25">
      <c r="B23" s="94"/>
      <c r="C23" s="95"/>
      <c r="D23" s="15">
        <v>133</v>
      </c>
      <c r="E23" s="15" t="s">
        <v>13</v>
      </c>
      <c r="F23" s="15">
        <v>4203</v>
      </c>
      <c r="G23" s="16">
        <v>60.54</v>
      </c>
      <c r="H23" s="16"/>
      <c r="I23" s="16"/>
      <c r="J23" s="16">
        <v>60.54</v>
      </c>
      <c r="K23" s="16"/>
      <c r="L23" s="20"/>
    </row>
    <row r="24" spans="2:28" s="5" customFormat="1" ht="16.5" customHeight="1" x14ac:dyDescent="0.25">
      <c r="B24" s="94"/>
      <c r="C24" s="95"/>
      <c r="D24" s="15" t="s">
        <v>21</v>
      </c>
      <c r="E24" s="15" t="s">
        <v>13</v>
      </c>
      <c r="F24" s="15">
        <v>4203</v>
      </c>
      <c r="G24" s="16">
        <v>40.94</v>
      </c>
      <c r="H24" s="16"/>
      <c r="I24" s="16"/>
      <c r="J24" s="16">
        <v>40.94</v>
      </c>
      <c r="K24" s="16"/>
      <c r="L24" s="20"/>
    </row>
    <row r="25" spans="2:28" s="5" customFormat="1" ht="16.5" customHeight="1" x14ac:dyDescent="0.25">
      <c r="B25" s="94"/>
      <c r="C25" s="95"/>
      <c r="D25" s="15">
        <v>134</v>
      </c>
      <c r="E25" s="15" t="s">
        <v>24</v>
      </c>
      <c r="F25" s="15">
        <v>4108</v>
      </c>
      <c r="G25" s="16">
        <v>29.15</v>
      </c>
      <c r="H25" s="16"/>
      <c r="I25" s="16"/>
      <c r="J25" s="16">
        <v>29.15</v>
      </c>
      <c r="K25" s="16"/>
      <c r="L25" s="20"/>
    </row>
    <row r="26" spans="2:28" s="5" customFormat="1" ht="16.5" customHeight="1" x14ac:dyDescent="0.25">
      <c r="B26" s="94"/>
      <c r="C26" s="95"/>
      <c r="D26" s="89">
        <v>135</v>
      </c>
      <c r="E26" s="15" t="s">
        <v>24</v>
      </c>
      <c r="F26" s="15">
        <v>1110</v>
      </c>
      <c r="G26" s="16">
        <v>33.15</v>
      </c>
      <c r="H26" s="16"/>
      <c r="I26" s="16">
        <v>33.15</v>
      </c>
      <c r="J26" s="16"/>
      <c r="K26" s="16"/>
      <c r="L26" s="20"/>
    </row>
    <row r="27" spans="2:28" s="5" customFormat="1" ht="16.5" customHeight="1" x14ac:dyDescent="0.25">
      <c r="B27" s="94"/>
      <c r="C27" s="95"/>
      <c r="D27" s="90"/>
      <c r="E27" s="15" t="s">
        <v>15</v>
      </c>
      <c r="F27" s="15">
        <v>1103</v>
      </c>
      <c r="G27" s="16">
        <v>3.73</v>
      </c>
      <c r="H27" s="16"/>
      <c r="I27" s="16">
        <v>3.73</v>
      </c>
      <c r="J27" s="16"/>
      <c r="K27" s="16"/>
      <c r="L27" s="20"/>
    </row>
    <row r="28" spans="2:28" s="5" customFormat="1" ht="16.5" customHeight="1" x14ac:dyDescent="0.25">
      <c r="B28" s="94"/>
      <c r="C28" s="95"/>
      <c r="D28" s="90"/>
      <c r="E28" s="15" t="s">
        <v>23</v>
      </c>
      <c r="F28" s="15">
        <v>1415</v>
      </c>
      <c r="G28" s="16">
        <v>2.25</v>
      </c>
      <c r="H28" s="16"/>
      <c r="I28" s="16">
        <v>2.25</v>
      </c>
      <c r="J28" s="16"/>
      <c r="K28" s="16"/>
      <c r="L28" s="20"/>
    </row>
    <row r="29" spans="2:28" s="5" customFormat="1" ht="16.5" customHeight="1" x14ac:dyDescent="0.25">
      <c r="B29" s="94"/>
      <c r="C29" s="95"/>
      <c r="D29" s="90"/>
      <c r="E29" s="15" t="s">
        <v>25</v>
      </c>
      <c r="F29" s="15">
        <v>1109</v>
      </c>
      <c r="G29" s="16">
        <v>2.81</v>
      </c>
      <c r="H29" s="16"/>
      <c r="I29" s="16">
        <v>2.81</v>
      </c>
      <c r="J29" s="16"/>
      <c r="K29" s="16"/>
      <c r="L29" s="20"/>
    </row>
    <row r="30" spans="2:28" s="5" customFormat="1" ht="16.5" customHeight="1" x14ac:dyDescent="0.25">
      <c r="B30" s="94"/>
      <c r="C30" s="95"/>
      <c r="D30" s="90"/>
      <c r="E30" s="15" t="s">
        <v>27</v>
      </c>
      <c r="F30" s="15">
        <v>1419</v>
      </c>
      <c r="G30" s="16">
        <v>29.67</v>
      </c>
      <c r="H30" s="16"/>
      <c r="I30" s="16">
        <v>29.67</v>
      </c>
      <c r="J30" s="16"/>
      <c r="K30" s="16"/>
      <c r="L30" s="20"/>
    </row>
    <row r="31" spans="2:28" s="5" customFormat="1" ht="16.5" customHeight="1" thickBot="1" x14ac:dyDescent="0.3">
      <c r="B31" s="103"/>
      <c r="C31" s="104"/>
      <c r="D31" s="91"/>
      <c r="E31" s="21" t="s">
        <v>26</v>
      </c>
      <c r="F31" s="21">
        <v>5243</v>
      </c>
      <c r="G31" s="22">
        <v>5</v>
      </c>
      <c r="H31" s="22"/>
      <c r="I31" s="22"/>
      <c r="J31" s="22"/>
      <c r="K31" s="22">
        <v>5</v>
      </c>
      <c r="L31" s="23"/>
    </row>
    <row r="32" spans="2:28" s="5" customFormat="1" ht="63.75" customHeight="1" x14ac:dyDescent="0.25">
      <c r="B32" s="85" t="s">
        <v>3</v>
      </c>
      <c r="C32" s="86"/>
      <c r="D32" s="86" t="s">
        <v>4</v>
      </c>
      <c r="E32" s="86" t="s">
        <v>5</v>
      </c>
      <c r="F32" s="86" t="s">
        <v>6</v>
      </c>
      <c r="G32" s="7" t="s">
        <v>7</v>
      </c>
      <c r="H32" s="7" t="s">
        <v>9</v>
      </c>
      <c r="I32" s="7" t="s">
        <v>10</v>
      </c>
      <c r="J32" s="8" t="s">
        <v>11</v>
      </c>
      <c r="K32" s="7" t="s">
        <v>12</v>
      </c>
      <c r="L32" s="9" t="s">
        <v>38</v>
      </c>
      <c r="M32" s="4"/>
      <c r="N32" s="4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2:28" s="5" customFormat="1" x14ac:dyDescent="0.25">
      <c r="B33" s="87"/>
      <c r="C33" s="88"/>
      <c r="D33" s="88"/>
      <c r="E33" s="88"/>
      <c r="F33" s="88"/>
      <c r="G33" s="10" t="s">
        <v>8</v>
      </c>
      <c r="H33" s="10" t="s">
        <v>8</v>
      </c>
      <c r="I33" s="10" t="s">
        <v>8</v>
      </c>
      <c r="J33" s="10" t="s">
        <v>8</v>
      </c>
      <c r="K33" s="10" t="s">
        <v>8</v>
      </c>
      <c r="L33" s="11" t="s">
        <v>8</v>
      </c>
      <c r="M33" s="4"/>
      <c r="N33" s="4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2:28" s="1" customFormat="1" ht="13.5" thickBot="1" x14ac:dyDescent="0.25">
      <c r="B34" s="79">
        <v>1</v>
      </c>
      <c r="C34" s="80"/>
      <c r="D34" s="13">
        <v>2</v>
      </c>
      <c r="E34" s="13">
        <v>3</v>
      </c>
      <c r="F34" s="13">
        <v>4</v>
      </c>
      <c r="G34" s="13">
        <v>5</v>
      </c>
      <c r="H34" s="13">
        <v>6</v>
      </c>
      <c r="I34" s="13">
        <v>7</v>
      </c>
      <c r="J34" s="13">
        <v>9</v>
      </c>
      <c r="K34" s="13">
        <v>10</v>
      </c>
      <c r="L34" s="14">
        <v>11</v>
      </c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</row>
    <row r="35" spans="2:28" ht="15.75" customHeight="1" x14ac:dyDescent="0.25">
      <c r="B35" s="92" t="s">
        <v>20</v>
      </c>
      <c r="C35" s="93"/>
      <c r="D35" s="99" t="s">
        <v>28</v>
      </c>
      <c r="E35" s="46" t="s">
        <v>24</v>
      </c>
      <c r="F35" s="46">
        <v>1110</v>
      </c>
      <c r="G35" s="26">
        <v>28.74</v>
      </c>
      <c r="H35" s="26"/>
      <c r="I35" s="26">
        <v>28.74</v>
      </c>
      <c r="J35" s="26"/>
      <c r="K35" s="26"/>
      <c r="L35" s="27"/>
    </row>
    <row r="36" spans="2:28" x14ac:dyDescent="0.25">
      <c r="B36" s="94"/>
      <c r="C36" s="95"/>
      <c r="D36" s="100"/>
      <c r="E36" s="47" t="s">
        <v>15</v>
      </c>
      <c r="F36" s="47">
        <v>4108</v>
      </c>
      <c r="G36" s="25">
        <v>14.78</v>
      </c>
      <c r="H36" s="25"/>
      <c r="I36" s="25"/>
      <c r="J36" s="25"/>
      <c r="K36" s="25">
        <v>14.78</v>
      </c>
      <c r="L36" s="28"/>
    </row>
    <row r="37" spans="2:28" x14ac:dyDescent="0.25">
      <c r="B37" s="94"/>
      <c r="C37" s="95"/>
      <c r="D37" s="100"/>
      <c r="E37" s="47" t="s">
        <v>23</v>
      </c>
      <c r="F37" s="47">
        <v>4203</v>
      </c>
      <c r="G37" s="25">
        <v>3.15</v>
      </c>
      <c r="H37" s="25"/>
      <c r="I37" s="25"/>
      <c r="J37" s="25"/>
      <c r="K37" s="25">
        <v>3.15</v>
      </c>
      <c r="L37" s="28"/>
    </row>
    <row r="38" spans="2:28" x14ac:dyDescent="0.25">
      <c r="B38" s="94"/>
      <c r="C38" s="95"/>
      <c r="D38" s="100"/>
      <c r="E38" s="47" t="s">
        <v>25</v>
      </c>
      <c r="F38" s="47">
        <v>4203</v>
      </c>
      <c r="G38" s="25">
        <v>12.21</v>
      </c>
      <c r="H38" s="25"/>
      <c r="I38" s="25"/>
      <c r="J38" s="25"/>
      <c r="K38" s="25">
        <v>12.21</v>
      </c>
      <c r="L38" s="28"/>
    </row>
    <row r="39" spans="2:28" ht="16.5" thickBot="1" x14ac:dyDescent="0.3">
      <c r="B39" s="96"/>
      <c r="C39" s="97"/>
      <c r="D39" s="98" t="s">
        <v>29</v>
      </c>
      <c r="E39" s="98"/>
      <c r="F39" s="98"/>
      <c r="G39" s="67">
        <f t="shared" ref="G39:L39" si="2">G21+G22+G23+G24+G25+G26+G27+G28+G29+G30+G31+G35+G36+G37+G38</f>
        <v>321.67999999999995</v>
      </c>
      <c r="H39" s="68">
        <f t="shared" si="2"/>
        <v>0</v>
      </c>
      <c r="I39" s="68">
        <f t="shared" si="2"/>
        <v>100.35</v>
      </c>
      <c r="J39" s="68">
        <f t="shared" si="2"/>
        <v>145.57999999999998</v>
      </c>
      <c r="K39" s="68">
        <f t="shared" si="2"/>
        <v>75.75</v>
      </c>
      <c r="L39" s="69">
        <f t="shared" si="2"/>
        <v>0</v>
      </c>
      <c r="M39" s="12">
        <f>H39+I39+J39+K39+L39</f>
        <v>321.67999999999995</v>
      </c>
    </row>
    <row r="40" spans="2:28" ht="15.75" customHeight="1" x14ac:dyDescent="0.25">
      <c r="B40" s="115" t="s">
        <v>30</v>
      </c>
      <c r="C40" s="116"/>
      <c r="D40" s="66">
        <v>1</v>
      </c>
      <c r="E40" s="66" t="s">
        <v>13</v>
      </c>
      <c r="F40" s="66">
        <v>4204</v>
      </c>
      <c r="G40" s="64">
        <v>49.96</v>
      </c>
      <c r="H40" s="64"/>
      <c r="I40" s="64"/>
      <c r="J40" s="64">
        <v>49.96</v>
      </c>
      <c r="K40" s="64"/>
      <c r="L40" s="65"/>
    </row>
    <row r="41" spans="2:28" x14ac:dyDescent="0.25">
      <c r="B41" s="115"/>
      <c r="C41" s="116"/>
      <c r="D41" s="40">
        <v>2</v>
      </c>
      <c r="E41" s="40" t="s">
        <v>13</v>
      </c>
      <c r="F41" s="40">
        <v>4110</v>
      </c>
      <c r="G41" s="25">
        <v>60.47</v>
      </c>
      <c r="H41" s="25"/>
      <c r="I41" s="25"/>
      <c r="J41" s="25">
        <v>60.47</v>
      </c>
      <c r="K41" s="25"/>
      <c r="L41" s="28"/>
    </row>
    <row r="42" spans="2:28" x14ac:dyDescent="0.25">
      <c r="B42" s="115"/>
      <c r="C42" s="116"/>
      <c r="D42" s="40"/>
      <c r="E42" s="40" t="s">
        <v>15</v>
      </c>
      <c r="F42" s="40">
        <v>4204</v>
      </c>
      <c r="G42" s="25">
        <v>8.1300000000000008</v>
      </c>
      <c r="H42" s="25"/>
      <c r="I42" s="25"/>
      <c r="J42" s="25">
        <v>8.1300000000000008</v>
      </c>
      <c r="K42" s="25"/>
      <c r="L42" s="28"/>
    </row>
    <row r="43" spans="2:28" x14ac:dyDescent="0.25">
      <c r="B43" s="115"/>
      <c r="C43" s="116"/>
      <c r="D43" s="40">
        <v>3</v>
      </c>
      <c r="E43" s="40" t="s">
        <v>13</v>
      </c>
      <c r="F43" s="40">
        <v>4110</v>
      </c>
      <c r="G43" s="25">
        <v>80.31</v>
      </c>
      <c r="H43" s="25"/>
      <c r="I43" s="25"/>
      <c r="J43" s="25">
        <v>80.31</v>
      </c>
      <c r="K43" s="25"/>
      <c r="L43" s="28"/>
    </row>
    <row r="44" spans="2:28" x14ac:dyDescent="0.25">
      <c r="B44" s="115"/>
      <c r="C44" s="116"/>
      <c r="D44" s="40">
        <v>4</v>
      </c>
      <c r="E44" s="40" t="s">
        <v>13</v>
      </c>
      <c r="F44" s="40">
        <v>4110</v>
      </c>
      <c r="G44" s="25">
        <v>29.87</v>
      </c>
      <c r="H44" s="25"/>
      <c r="I44" s="25"/>
      <c r="J44" s="25">
        <v>29.87</v>
      </c>
      <c r="K44" s="25"/>
      <c r="L44" s="28"/>
    </row>
    <row r="45" spans="2:28" x14ac:dyDescent="0.25">
      <c r="B45" s="115"/>
      <c r="C45" s="116"/>
      <c r="D45" s="40">
        <v>5</v>
      </c>
      <c r="E45" s="40" t="s">
        <v>13</v>
      </c>
      <c r="F45" s="40">
        <v>4110</v>
      </c>
      <c r="G45" s="25">
        <v>35.24</v>
      </c>
      <c r="H45" s="25"/>
      <c r="I45" s="25"/>
      <c r="J45" s="25">
        <v>35.24</v>
      </c>
      <c r="K45" s="25"/>
      <c r="L45" s="28"/>
    </row>
    <row r="46" spans="2:28" x14ac:dyDescent="0.25">
      <c r="B46" s="115"/>
      <c r="C46" s="116"/>
      <c r="D46" s="40">
        <v>6</v>
      </c>
      <c r="E46" s="40" t="s">
        <v>13</v>
      </c>
      <c r="F46" s="40">
        <v>4110</v>
      </c>
      <c r="G46" s="25">
        <v>14.97</v>
      </c>
      <c r="H46" s="25"/>
      <c r="I46" s="25"/>
      <c r="J46" s="25">
        <v>14.97</v>
      </c>
      <c r="K46" s="25"/>
      <c r="L46" s="28"/>
    </row>
    <row r="47" spans="2:28" x14ac:dyDescent="0.25">
      <c r="B47" s="115"/>
      <c r="C47" s="116"/>
      <c r="D47" s="40"/>
      <c r="E47" s="40" t="s">
        <v>15</v>
      </c>
      <c r="F47" s="40">
        <v>4110</v>
      </c>
      <c r="G47" s="25">
        <v>9.0299999999999994</v>
      </c>
      <c r="H47" s="25"/>
      <c r="I47" s="25"/>
      <c r="J47" s="25">
        <v>9.0299999999999994</v>
      </c>
      <c r="K47" s="25"/>
      <c r="L47" s="28"/>
    </row>
    <row r="48" spans="2:28" x14ac:dyDescent="0.25">
      <c r="B48" s="115"/>
      <c r="C48" s="116"/>
      <c r="D48" s="40"/>
      <c r="E48" s="40" t="s">
        <v>23</v>
      </c>
      <c r="F48" s="40">
        <v>4110</v>
      </c>
      <c r="G48" s="25">
        <v>42.54</v>
      </c>
      <c r="H48" s="25"/>
      <c r="I48" s="25"/>
      <c r="J48" s="25">
        <v>42.54</v>
      </c>
      <c r="K48" s="25"/>
      <c r="L48" s="28"/>
    </row>
    <row r="49" spans="2:28" x14ac:dyDescent="0.25">
      <c r="B49" s="115"/>
      <c r="C49" s="116"/>
      <c r="D49" s="40">
        <v>10</v>
      </c>
      <c r="E49" s="40" t="s">
        <v>13</v>
      </c>
      <c r="F49" s="40">
        <v>1415</v>
      </c>
      <c r="G49" s="25">
        <v>29.65</v>
      </c>
      <c r="H49" s="25"/>
      <c r="I49" s="25">
        <v>29.65</v>
      </c>
      <c r="J49" s="25"/>
      <c r="K49" s="25"/>
      <c r="L49" s="28"/>
    </row>
    <row r="50" spans="2:28" x14ac:dyDescent="0.25">
      <c r="B50" s="115"/>
      <c r="C50" s="116"/>
      <c r="D50" s="40"/>
      <c r="E50" s="40" t="s">
        <v>15</v>
      </c>
      <c r="F50" s="40">
        <v>4108</v>
      </c>
      <c r="G50" s="25">
        <v>11.22</v>
      </c>
      <c r="H50" s="25"/>
      <c r="I50" s="25"/>
      <c r="J50" s="25">
        <v>11.22</v>
      </c>
      <c r="K50" s="25"/>
      <c r="L50" s="28"/>
    </row>
    <row r="51" spans="2:28" x14ac:dyDescent="0.25">
      <c r="B51" s="115"/>
      <c r="C51" s="116"/>
      <c r="D51" s="40">
        <v>12</v>
      </c>
      <c r="E51" s="40" t="s">
        <v>24</v>
      </c>
      <c r="F51" s="40">
        <v>4203</v>
      </c>
      <c r="G51" s="25">
        <v>103.53</v>
      </c>
      <c r="H51" s="25"/>
      <c r="I51" s="25"/>
      <c r="J51" s="25">
        <v>103.53</v>
      </c>
      <c r="K51" s="25"/>
      <c r="L51" s="28"/>
    </row>
    <row r="52" spans="2:28" x14ac:dyDescent="0.25">
      <c r="B52" s="115"/>
      <c r="C52" s="116"/>
      <c r="D52" s="40">
        <v>13</v>
      </c>
      <c r="E52" s="40" t="s">
        <v>24</v>
      </c>
      <c r="F52" s="40">
        <v>1416</v>
      </c>
      <c r="G52" s="25">
        <v>9.7200000000000006</v>
      </c>
      <c r="H52" s="25"/>
      <c r="I52" s="25">
        <v>9.7200000000000006</v>
      </c>
      <c r="J52" s="25"/>
      <c r="K52" s="25"/>
      <c r="L52" s="28"/>
    </row>
    <row r="53" spans="2:28" x14ac:dyDescent="0.25">
      <c r="B53" s="115"/>
      <c r="C53" s="116"/>
      <c r="D53" s="40">
        <v>19</v>
      </c>
      <c r="E53" s="40" t="s">
        <v>24</v>
      </c>
      <c r="F53" s="40">
        <v>1109</v>
      </c>
      <c r="G53" s="25">
        <v>42.66</v>
      </c>
      <c r="H53" s="25"/>
      <c r="I53" s="25">
        <v>42.66</v>
      </c>
      <c r="J53" s="25"/>
      <c r="K53" s="25"/>
      <c r="L53" s="28"/>
    </row>
    <row r="54" spans="2:28" x14ac:dyDescent="0.25">
      <c r="B54" s="115"/>
      <c r="C54" s="116"/>
      <c r="D54" s="40"/>
      <c r="E54" s="40" t="s">
        <v>15</v>
      </c>
      <c r="F54" s="40">
        <v>1109</v>
      </c>
      <c r="G54" s="25">
        <v>6.78</v>
      </c>
      <c r="H54" s="25"/>
      <c r="I54" s="25">
        <v>6.78</v>
      </c>
      <c r="J54" s="25"/>
      <c r="K54" s="25"/>
      <c r="L54" s="28"/>
    </row>
    <row r="55" spans="2:28" x14ac:dyDescent="0.25">
      <c r="B55" s="115"/>
      <c r="C55" s="116"/>
      <c r="D55" s="40"/>
      <c r="E55" s="40" t="s">
        <v>23</v>
      </c>
      <c r="F55" s="40">
        <v>1109</v>
      </c>
      <c r="G55" s="25">
        <v>14.73</v>
      </c>
      <c r="H55" s="25"/>
      <c r="I55" s="25">
        <v>14.73</v>
      </c>
      <c r="J55" s="25"/>
      <c r="K55" s="25"/>
      <c r="L55" s="28"/>
    </row>
    <row r="56" spans="2:28" x14ac:dyDescent="0.25">
      <c r="B56" s="115"/>
      <c r="C56" s="116"/>
      <c r="D56" s="40">
        <v>20</v>
      </c>
      <c r="E56" s="40" t="s">
        <v>13</v>
      </c>
      <c r="F56" s="40">
        <v>4203</v>
      </c>
      <c r="G56" s="25">
        <v>40.26</v>
      </c>
      <c r="H56" s="25"/>
      <c r="I56" s="25"/>
      <c r="J56" s="25">
        <v>40.26</v>
      </c>
      <c r="K56" s="25"/>
      <c r="L56" s="28"/>
    </row>
    <row r="57" spans="2:28" x14ac:dyDescent="0.25">
      <c r="B57" s="115"/>
      <c r="C57" s="116"/>
      <c r="D57" s="40"/>
      <c r="E57" s="40" t="s">
        <v>15</v>
      </c>
      <c r="F57" s="40">
        <v>4108</v>
      </c>
      <c r="G57" s="25">
        <v>3.22</v>
      </c>
      <c r="H57" s="25"/>
      <c r="I57" s="25"/>
      <c r="J57" s="25">
        <v>3.22</v>
      </c>
      <c r="K57" s="25"/>
      <c r="L57" s="28"/>
    </row>
    <row r="58" spans="2:28" x14ac:dyDescent="0.25">
      <c r="B58" s="115"/>
      <c r="C58" s="116"/>
      <c r="D58" s="40">
        <v>21</v>
      </c>
      <c r="E58" s="40" t="s">
        <v>13</v>
      </c>
      <c r="F58" s="40">
        <v>1103</v>
      </c>
      <c r="G58" s="25">
        <v>34.82</v>
      </c>
      <c r="H58" s="25"/>
      <c r="I58" s="25">
        <v>34.82</v>
      </c>
      <c r="J58" s="25"/>
      <c r="K58" s="25"/>
      <c r="L58" s="28"/>
    </row>
    <row r="59" spans="2:28" x14ac:dyDescent="0.25">
      <c r="B59" s="115"/>
      <c r="C59" s="116"/>
      <c r="D59" s="40"/>
      <c r="E59" s="40" t="s">
        <v>15</v>
      </c>
      <c r="F59" s="40">
        <v>4203</v>
      </c>
      <c r="G59" s="25">
        <v>54.72</v>
      </c>
      <c r="H59" s="25"/>
      <c r="I59" s="25"/>
      <c r="J59" s="25">
        <v>54.72</v>
      </c>
      <c r="K59" s="25"/>
      <c r="L59" s="28"/>
    </row>
    <row r="60" spans="2:28" x14ac:dyDescent="0.25">
      <c r="B60" s="115"/>
      <c r="C60" s="116"/>
      <c r="D60" s="40">
        <v>31</v>
      </c>
      <c r="E60" s="40" t="s">
        <v>13</v>
      </c>
      <c r="F60" s="40">
        <v>1103</v>
      </c>
      <c r="G60" s="25">
        <v>26.33</v>
      </c>
      <c r="H60" s="25"/>
      <c r="I60" s="25">
        <v>26.33</v>
      </c>
      <c r="J60" s="25"/>
      <c r="K60" s="25"/>
      <c r="L60" s="28"/>
    </row>
    <row r="61" spans="2:28" x14ac:dyDescent="0.25">
      <c r="B61" s="115"/>
      <c r="C61" s="116"/>
      <c r="D61" s="40"/>
      <c r="E61" s="40" t="s">
        <v>15</v>
      </c>
      <c r="F61" s="40">
        <v>4203</v>
      </c>
      <c r="G61" s="25">
        <v>30.62</v>
      </c>
      <c r="H61" s="25"/>
      <c r="I61" s="25"/>
      <c r="J61" s="25">
        <v>30.62</v>
      </c>
      <c r="K61" s="25"/>
      <c r="L61" s="28"/>
    </row>
    <row r="62" spans="2:28" x14ac:dyDescent="0.25">
      <c r="B62" s="115"/>
      <c r="C62" s="116"/>
      <c r="D62" s="40">
        <v>34</v>
      </c>
      <c r="E62" s="40" t="s">
        <v>13</v>
      </c>
      <c r="F62" s="40">
        <v>1416</v>
      </c>
      <c r="G62" s="25">
        <v>60.15</v>
      </c>
      <c r="H62" s="25"/>
      <c r="I62" s="25">
        <v>60.15</v>
      </c>
      <c r="J62" s="25"/>
      <c r="K62" s="25"/>
      <c r="L62" s="28"/>
    </row>
    <row r="63" spans="2:28" ht="16.5" thickBot="1" x14ac:dyDescent="0.3">
      <c r="B63" s="117"/>
      <c r="C63" s="118"/>
      <c r="D63" s="34">
        <v>35</v>
      </c>
      <c r="E63" s="34" t="s">
        <v>13</v>
      </c>
      <c r="F63" s="34">
        <v>4203</v>
      </c>
      <c r="G63" s="51">
        <v>36.049999999999997</v>
      </c>
      <c r="H63" s="51"/>
      <c r="I63" s="51"/>
      <c r="J63" s="51">
        <v>36.049999999999997</v>
      </c>
      <c r="K63" s="51"/>
      <c r="L63" s="52"/>
    </row>
    <row r="64" spans="2:28" s="5" customFormat="1" ht="63.75" customHeight="1" x14ac:dyDescent="0.25">
      <c r="B64" s="85" t="s">
        <v>3</v>
      </c>
      <c r="C64" s="86"/>
      <c r="D64" s="86" t="s">
        <v>4</v>
      </c>
      <c r="E64" s="86" t="s">
        <v>5</v>
      </c>
      <c r="F64" s="86" t="s">
        <v>6</v>
      </c>
      <c r="G64" s="7" t="s">
        <v>7</v>
      </c>
      <c r="H64" s="7" t="s">
        <v>9</v>
      </c>
      <c r="I64" s="7" t="s">
        <v>10</v>
      </c>
      <c r="J64" s="8" t="s">
        <v>11</v>
      </c>
      <c r="K64" s="7" t="s">
        <v>12</v>
      </c>
      <c r="L64" s="9" t="s">
        <v>38</v>
      </c>
      <c r="M64" s="4"/>
      <c r="N64" s="4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2:28" s="5" customFormat="1" x14ac:dyDescent="0.25">
      <c r="B65" s="87"/>
      <c r="C65" s="88"/>
      <c r="D65" s="88"/>
      <c r="E65" s="88"/>
      <c r="F65" s="88"/>
      <c r="G65" s="10" t="s">
        <v>8</v>
      </c>
      <c r="H65" s="10" t="s">
        <v>8</v>
      </c>
      <c r="I65" s="10" t="s">
        <v>8</v>
      </c>
      <c r="J65" s="10" t="s">
        <v>8</v>
      </c>
      <c r="K65" s="10" t="s">
        <v>8</v>
      </c>
      <c r="L65" s="11" t="s">
        <v>8</v>
      </c>
      <c r="M65" s="4"/>
      <c r="N65" s="4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2:28" s="1" customFormat="1" ht="13.5" thickBot="1" x14ac:dyDescent="0.25">
      <c r="B66" s="79">
        <v>1</v>
      </c>
      <c r="C66" s="80"/>
      <c r="D66" s="13">
        <v>2</v>
      </c>
      <c r="E66" s="13">
        <v>3</v>
      </c>
      <c r="F66" s="13">
        <v>4</v>
      </c>
      <c r="G66" s="13">
        <v>5</v>
      </c>
      <c r="H66" s="13">
        <v>6</v>
      </c>
      <c r="I66" s="13">
        <v>7</v>
      </c>
      <c r="J66" s="13">
        <v>9</v>
      </c>
      <c r="K66" s="13">
        <v>10</v>
      </c>
      <c r="L66" s="14">
        <v>11</v>
      </c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</row>
    <row r="67" spans="2:28" ht="31.5" customHeight="1" x14ac:dyDescent="0.25">
      <c r="B67" s="125" t="s">
        <v>30</v>
      </c>
      <c r="C67" s="126"/>
      <c r="D67" s="39">
        <v>36</v>
      </c>
      <c r="E67" s="39" t="s">
        <v>13</v>
      </c>
      <c r="F67" s="39">
        <v>4203</v>
      </c>
      <c r="G67" s="26">
        <v>57.42</v>
      </c>
      <c r="H67" s="26"/>
      <c r="I67" s="26"/>
      <c r="J67" s="26">
        <v>57.42</v>
      </c>
      <c r="K67" s="26"/>
      <c r="L67" s="27"/>
    </row>
    <row r="68" spans="2:28" x14ac:dyDescent="0.25">
      <c r="B68" s="115"/>
      <c r="C68" s="116"/>
      <c r="D68" s="40">
        <v>39</v>
      </c>
      <c r="E68" s="40" t="s">
        <v>13</v>
      </c>
      <c r="F68" s="40">
        <v>1415</v>
      </c>
      <c r="G68" s="25">
        <v>32.130000000000003</v>
      </c>
      <c r="H68" s="25"/>
      <c r="I68" s="25">
        <v>32.130000000000003</v>
      </c>
      <c r="J68" s="25"/>
      <c r="K68" s="25"/>
      <c r="L68" s="28"/>
    </row>
    <row r="69" spans="2:28" x14ac:dyDescent="0.25">
      <c r="B69" s="115"/>
      <c r="C69" s="116"/>
      <c r="D69" s="40"/>
      <c r="E69" s="40" t="s">
        <v>15</v>
      </c>
      <c r="F69" s="40">
        <v>1103</v>
      </c>
      <c r="G69" s="25">
        <v>19.03</v>
      </c>
      <c r="H69" s="25"/>
      <c r="I69" s="25">
        <v>19.03</v>
      </c>
      <c r="J69" s="25"/>
      <c r="K69" s="25"/>
      <c r="L69" s="28"/>
    </row>
    <row r="70" spans="2:28" x14ac:dyDescent="0.25">
      <c r="B70" s="115"/>
      <c r="C70" s="116"/>
      <c r="D70" s="40">
        <v>40</v>
      </c>
      <c r="E70" s="40" t="s">
        <v>24</v>
      </c>
      <c r="F70" s="40">
        <v>1103</v>
      </c>
      <c r="G70" s="25">
        <v>35.15</v>
      </c>
      <c r="H70" s="25"/>
      <c r="I70" s="25">
        <v>35.15</v>
      </c>
      <c r="J70" s="25"/>
      <c r="K70" s="25"/>
      <c r="L70" s="28"/>
    </row>
    <row r="71" spans="2:28" x14ac:dyDescent="0.25">
      <c r="B71" s="115"/>
      <c r="C71" s="116"/>
      <c r="D71" s="40"/>
      <c r="E71" s="40" t="s">
        <v>15</v>
      </c>
      <c r="F71" s="40">
        <v>1415</v>
      </c>
      <c r="G71" s="25">
        <v>4.38</v>
      </c>
      <c r="H71" s="25"/>
      <c r="I71" s="25">
        <v>4.38</v>
      </c>
      <c r="J71" s="25"/>
      <c r="K71" s="25"/>
      <c r="L71" s="28"/>
    </row>
    <row r="72" spans="2:28" x14ac:dyDescent="0.25">
      <c r="B72" s="115"/>
      <c r="C72" s="116"/>
      <c r="D72" s="40"/>
      <c r="E72" s="40" t="s">
        <v>23</v>
      </c>
      <c r="F72" s="40">
        <v>1416</v>
      </c>
      <c r="G72" s="25">
        <v>8.34</v>
      </c>
      <c r="H72" s="25"/>
      <c r="I72" s="25">
        <v>8.34</v>
      </c>
      <c r="J72" s="25"/>
      <c r="K72" s="25"/>
      <c r="L72" s="28"/>
    </row>
    <row r="73" spans="2:28" ht="15.75" customHeight="1" x14ac:dyDescent="0.25">
      <c r="B73" s="115"/>
      <c r="C73" s="116"/>
      <c r="D73" s="40">
        <v>41</v>
      </c>
      <c r="E73" s="40" t="s">
        <v>24</v>
      </c>
      <c r="F73" s="40">
        <v>1416</v>
      </c>
      <c r="G73" s="30">
        <v>14.98</v>
      </c>
      <c r="H73" s="30"/>
      <c r="I73" s="30">
        <v>14.98</v>
      </c>
      <c r="J73" s="30"/>
      <c r="K73" s="30"/>
      <c r="L73" s="33"/>
    </row>
    <row r="74" spans="2:28" x14ac:dyDescent="0.25">
      <c r="B74" s="115"/>
      <c r="C74" s="116"/>
      <c r="D74" s="40"/>
      <c r="E74" s="40" t="s">
        <v>15</v>
      </c>
      <c r="F74" s="40">
        <v>1103</v>
      </c>
      <c r="G74" s="30">
        <v>15.15</v>
      </c>
      <c r="H74" s="30"/>
      <c r="I74" s="30">
        <v>15.15</v>
      </c>
      <c r="J74" s="30"/>
      <c r="K74" s="30"/>
      <c r="L74" s="33"/>
    </row>
    <row r="75" spans="2:28" x14ac:dyDescent="0.25">
      <c r="B75" s="115"/>
      <c r="C75" s="116"/>
      <c r="D75" s="40"/>
      <c r="E75" s="40" t="s">
        <v>23</v>
      </c>
      <c r="F75" s="40">
        <v>4108</v>
      </c>
      <c r="G75" s="30">
        <v>12.63</v>
      </c>
      <c r="H75" s="30"/>
      <c r="I75" s="30"/>
      <c r="J75" s="30">
        <v>12.63</v>
      </c>
      <c r="K75" s="30"/>
      <c r="L75" s="33"/>
    </row>
    <row r="76" spans="2:28" x14ac:dyDescent="0.25">
      <c r="B76" s="115"/>
      <c r="C76" s="116"/>
      <c r="D76" s="40"/>
      <c r="E76" s="40" t="s">
        <v>25</v>
      </c>
      <c r="F76" s="40">
        <v>5241</v>
      </c>
      <c r="G76" s="30">
        <v>4.74</v>
      </c>
      <c r="H76" s="30"/>
      <c r="I76" s="30"/>
      <c r="J76" s="30"/>
      <c r="K76" s="30">
        <v>4.74</v>
      </c>
      <c r="L76" s="33"/>
    </row>
    <row r="77" spans="2:28" x14ac:dyDescent="0.25">
      <c r="B77" s="115"/>
      <c r="C77" s="116"/>
      <c r="D77" s="40">
        <v>43</v>
      </c>
      <c r="E77" s="40" t="s">
        <v>15</v>
      </c>
      <c r="F77" s="40">
        <v>4203</v>
      </c>
      <c r="G77" s="30">
        <v>54.67</v>
      </c>
      <c r="H77" s="30"/>
      <c r="I77" s="30"/>
      <c r="J77" s="30">
        <v>54.67</v>
      </c>
      <c r="K77" s="30"/>
      <c r="L77" s="33"/>
    </row>
    <row r="78" spans="2:28" x14ac:dyDescent="0.25">
      <c r="B78" s="115"/>
      <c r="C78" s="116"/>
      <c r="D78" s="40">
        <v>100</v>
      </c>
      <c r="E78" s="40" t="s">
        <v>24</v>
      </c>
      <c r="F78" s="40">
        <v>1103</v>
      </c>
      <c r="G78" s="30">
        <v>11.82</v>
      </c>
      <c r="H78" s="30"/>
      <c r="I78" s="30">
        <v>11.82</v>
      </c>
      <c r="J78" s="30"/>
      <c r="K78" s="30"/>
      <c r="L78" s="33"/>
    </row>
    <row r="79" spans="2:28" x14ac:dyDescent="0.25">
      <c r="B79" s="115"/>
      <c r="C79" s="116"/>
      <c r="D79" s="40"/>
      <c r="E79" s="40" t="s">
        <v>15</v>
      </c>
      <c r="F79" s="40">
        <v>4108</v>
      </c>
      <c r="G79" s="30">
        <v>49.55</v>
      </c>
      <c r="H79" s="30"/>
      <c r="I79" s="30"/>
      <c r="J79" s="30">
        <v>49.55</v>
      </c>
      <c r="K79" s="30"/>
      <c r="L79" s="33"/>
    </row>
    <row r="80" spans="2:28" x14ac:dyDescent="0.25">
      <c r="B80" s="115"/>
      <c r="C80" s="116"/>
      <c r="D80" s="40">
        <v>101</v>
      </c>
      <c r="E80" s="40" t="s">
        <v>24</v>
      </c>
      <c r="F80" s="40">
        <v>1103</v>
      </c>
      <c r="G80" s="30">
        <v>47.15</v>
      </c>
      <c r="H80" s="30"/>
      <c r="I80" s="30">
        <v>47.15</v>
      </c>
      <c r="J80" s="30"/>
      <c r="K80" s="30"/>
      <c r="L80" s="33"/>
    </row>
    <row r="81" spans="2:28" x14ac:dyDescent="0.25">
      <c r="B81" s="115"/>
      <c r="C81" s="116"/>
      <c r="D81" s="40"/>
      <c r="E81" s="40" t="s">
        <v>15</v>
      </c>
      <c r="F81" s="40">
        <v>4108</v>
      </c>
      <c r="G81" s="30">
        <v>16.62</v>
      </c>
      <c r="H81" s="30"/>
      <c r="I81" s="30"/>
      <c r="J81" s="30">
        <v>16.62</v>
      </c>
      <c r="K81" s="30"/>
      <c r="L81" s="33"/>
    </row>
    <row r="82" spans="2:28" x14ac:dyDescent="0.25">
      <c r="B82" s="115"/>
      <c r="C82" s="116"/>
      <c r="D82" s="40">
        <v>105</v>
      </c>
      <c r="E82" s="40" t="s">
        <v>13</v>
      </c>
      <c r="F82" s="40">
        <v>1103</v>
      </c>
      <c r="G82" s="30">
        <v>69.75</v>
      </c>
      <c r="H82" s="30"/>
      <c r="I82" s="30">
        <v>69.75</v>
      </c>
      <c r="J82" s="30"/>
      <c r="K82" s="30"/>
      <c r="L82" s="33"/>
    </row>
    <row r="83" spans="2:28" x14ac:dyDescent="0.25">
      <c r="B83" s="115"/>
      <c r="C83" s="116"/>
      <c r="D83" s="40"/>
      <c r="E83" s="40" t="s">
        <v>15</v>
      </c>
      <c r="F83" s="40">
        <v>4108</v>
      </c>
      <c r="G83" s="30">
        <v>17.98</v>
      </c>
      <c r="H83" s="30"/>
      <c r="I83" s="30"/>
      <c r="J83" s="30">
        <v>17.98</v>
      </c>
      <c r="K83" s="30"/>
      <c r="L83" s="33"/>
    </row>
    <row r="84" spans="2:28" x14ac:dyDescent="0.25">
      <c r="B84" s="115"/>
      <c r="C84" s="116"/>
      <c r="D84" s="40">
        <v>111</v>
      </c>
      <c r="E84" s="40" t="s">
        <v>24</v>
      </c>
      <c r="F84" s="40">
        <v>1109</v>
      </c>
      <c r="G84" s="30">
        <v>16.38</v>
      </c>
      <c r="H84" s="30"/>
      <c r="I84" s="30">
        <v>16.38</v>
      </c>
      <c r="J84" s="30"/>
      <c r="K84" s="30"/>
      <c r="L84" s="33"/>
    </row>
    <row r="85" spans="2:28" x14ac:dyDescent="0.25">
      <c r="B85" s="115"/>
      <c r="C85" s="116"/>
      <c r="D85" s="40"/>
      <c r="E85" s="40" t="s">
        <v>15</v>
      </c>
      <c r="F85" s="40">
        <v>4203</v>
      </c>
      <c r="G85" s="30">
        <v>43.46</v>
      </c>
      <c r="H85" s="30"/>
      <c r="I85" s="30"/>
      <c r="J85" s="30">
        <v>43.46</v>
      </c>
      <c r="K85" s="30"/>
      <c r="L85" s="33"/>
    </row>
    <row r="86" spans="2:28" x14ac:dyDescent="0.25">
      <c r="B86" s="115"/>
      <c r="C86" s="116"/>
      <c r="D86" s="40"/>
      <c r="E86" s="40" t="s">
        <v>23</v>
      </c>
      <c r="F86" s="40">
        <v>4110</v>
      </c>
      <c r="G86" s="30">
        <v>14.43</v>
      </c>
      <c r="H86" s="30"/>
      <c r="I86" s="30"/>
      <c r="J86" s="30">
        <v>14.43</v>
      </c>
      <c r="K86" s="30"/>
      <c r="L86" s="33"/>
    </row>
    <row r="87" spans="2:28" x14ac:dyDescent="0.25">
      <c r="B87" s="115"/>
      <c r="C87" s="116"/>
      <c r="D87" s="40"/>
      <c r="E87" s="40" t="s">
        <v>25</v>
      </c>
      <c r="F87" s="40">
        <v>6201</v>
      </c>
      <c r="G87" s="30">
        <v>11.49</v>
      </c>
      <c r="H87" s="30"/>
      <c r="I87" s="30"/>
      <c r="J87" s="30"/>
      <c r="K87" s="30"/>
      <c r="L87" s="33">
        <v>11.49</v>
      </c>
    </row>
    <row r="88" spans="2:28" x14ac:dyDescent="0.25">
      <c r="B88" s="115"/>
      <c r="C88" s="116"/>
      <c r="D88" s="40">
        <v>116</v>
      </c>
      <c r="E88" s="40" t="s">
        <v>24</v>
      </c>
      <c r="F88" s="40">
        <v>4204</v>
      </c>
      <c r="G88" s="30">
        <v>2.2799999999999998</v>
      </c>
      <c r="H88" s="30"/>
      <c r="I88" s="30"/>
      <c r="J88" s="30">
        <v>2.2799999999999998</v>
      </c>
      <c r="K88" s="30"/>
      <c r="L88" s="33"/>
    </row>
    <row r="89" spans="2:28" x14ac:dyDescent="0.25">
      <c r="B89" s="115"/>
      <c r="C89" s="116"/>
      <c r="D89" s="40"/>
      <c r="E89" s="40" t="s">
        <v>15</v>
      </c>
      <c r="F89" s="40">
        <v>5263</v>
      </c>
      <c r="G89" s="30">
        <v>107.72</v>
      </c>
      <c r="H89" s="30"/>
      <c r="I89" s="30"/>
      <c r="J89" s="30"/>
      <c r="K89" s="30">
        <v>107.72</v>
      </c>
      <c r="L89" s="33"/>
    </row>
    <row r="90" spans="2:28" x14ac:dyDescent="0.25">
      <c r="B90" s="115"/>
      <c r="C90" s="116"/>
      <c r="D90" s="40">
        <v>117</v>
      </c>
      <c r="E90" s="40" t="s">
        <v>14</v>
      </c>
      <c r="F90" s="40">
        <v>5243</v>
      </c>
      <c r="G90" s="30">
        <v>32.44</v>
      </c>
      <c r="H90" s="30"/>
      <c r="I90" s="30"/>
      <c r="J90" s="30"/>
      <c r="K90" s="30">
        <v>32.44</v>
      </c>
      <c r="L90" s="33"/>
    </row>
    <row r="91" spans="2:28" x14ac:dyDescent="0.25">
      <c r="B91" s="115"/>
      <c r="C91" s="116"/>
      <c r="D91" s="40">
        <v>121</v>
      </c>
      <c r="E91" s="40" t="s">
        <v>15</v>
      </c>
      <c r="F91" s="40">
        <v>6106</v>
      </c>
      <c r="G91" s="30">
        <v>22.93</v>
      </c>
      <c r="H91" s="30"/>
      <c r="I91" s="30"/>
      <c r="J91" s="30"/>
      <c r="K91" s="30"/>
      <c r="L91" s="33">
        <v>22.93</v>
      </c>
    </row>
    <row r="92" spans="2:28" x14ac:dyDescent="0.25">
      <c r="B92" s="115"/>
      <c r="C92" s="116"/>
      <c r="D92" s="40">
        <v>123</v>
      </c>
      <c r="E92" s="40" t="s">
        <v>15</v>
      </c>
      <c r="F92" s="40">
        <v>5241</v>
      </c>
      <c r="G92" s="30">
        <v>30</v>
      </c>
      <c r="H92" s="30"/>
      <c r="I92" s="30"/>
      <c r="J92" s="30"/>
      <c r="K92" s="30">
        <v>30</v>
      </c>
      <c r="L92" s="33"/>
    </row>
    <row r="93" spans="2:28" x14ac:dyDescent="0.25">
      <c r="B93" s="115"/>
      <c r="C93" s="116"/>
      <c r="D93" s="40">
        <v>124</v>
      </c>
      <c r="E93" s="40" t="s">
        <v>15</v>
      </c>
      <c r="F93" s="40">
        <v>5241</v>
      </c>
      <c r="G93" s="30">
        <v>65.56</v>
      </c>
      <c r="H93" s="30"/>
      <c r="I93" s="30"/>
      <c r="J93" s="30"/>
      <c r="K93" s="30">
        <v>65.56</v>
      </c>
      <c r="L93" s="33"/>
    </row>
    <row r="94" spans="2:28" ht="16.5" thickBot="1" x14ac:dyDescent="0.3">
      <c r="B94" s="117"/>
      <c r="C94" s="118"/>
      <c r="D94" s="54">
        <v>126</v>
      </c>
      <c r="E94" s="34" t="s">
        <v>24</v>
      </c>
      <c r="F94" s="34">
        <v>1109</v>
      </c>
      <c r="G94" s="29">
        <v>16.170000000000002</v>
      </c>
      <c r="H94" s="29"/>
      <c r="I94" s="29">
        <v>16.170000000000002</v>
      </c>
      <c r="J94" s="29"/>
      <c r="K94" s="29"/>
      <c r="L94" s="35"/>
    </row>
    <row r="95" spans="2:28" s="5" customFormat="1" ht="63.75" customHeight="1" x14ac:dyDescent="0.25">
      <c r="B95" s="85" t="s">
        <v>3</v>
      </c>
      <c r="C95" s="86"/>
      <c r="D95" s="86" t="s">
        <v>4</v>
      </c>
      <c r="E95" s="86" t="s">
        <v>5</v>
      </c>
      <c r="F95" s="86" t="s">
        <v>6</v>
      </c>
      <c r="G95" s="7" t="s">
        <v>7</v>
      </c>
      <c r="H95" s="7" t="s">
        <v>9</v>
      </c>
      <c r="I95" s="7" t="s">
        <v>10</v>
      </c>
      <c r="J95" s="8" t="s">
        <v>11</v>
      </c>
      <c r="K95" s="7" t="s">
        <v>12</v>
      </c>
      <c r="L95" s="9" t="s">
        <v>38</v>
      </c>
      <c r="M95" s="4"/>
      <c r="N95" s="4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2:28" s="5" customFormat="1" x14ac:dyDescent="0.25">
      <c r="B96" s="87"/>
      <c r="C96" s="88"/>
      <c r="D96" s="88"/>
      <c r="E96" s="88"/>
      <c r="F96" s="88"/>
      <c r="G96" s="10" t="s">
        <v>8</v>
      </c>
      <c r="H96" s="10" t="s">
        <v>8</v>
      </c>
      <c r="I96" s="10" t="s">
        <v>8</v>
      </c>
      <c r="J96" s="10" t="s">
        <v>8</v>
      </c>
      <c r="K96" s="10" t="s">
        <v>8</v>
      </c>
      <c r="L96" s="11" t="s">
        <v>8</v>
      </c>
      <c r="M96" s="4"/>
      <c r="N96" s="4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2:28" s="1" customFormat="1" ht="13.5" thickBot="1" x14ac:dyDescent="0.25">
      <c r="B97" s="79">
        <v>1</v>
      </c>
      <c r="C97" s="80"/>
      <c r="D97" s="13">
        <v>2</v>
      </c>
      <c r="E97" s="13">
        <v>3</v>
      </c>
      <c r="F97" s="13">
        <v>4</v>
      </c>
      <c r="G97" s="13">
        <v>5</v>
      </c>
      <c r="H97" s="13">
        <v>6</v>
      </c>
      <c r="I97" s="13">
        <v>7</v>
      </c>
      <c r="J97" s="13">
        <v>9</v>
      </c>
      <c r="K97" s="13">
        <v>10</v>
      </c>
      <c r="L97" s="14">
        <v>11</v>
      </c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</row>
    <row r="98" spans="2:28" ht="15" customHeight="1" x14ac:dyDescent="0.25">
      <c r="B98" s="92" t="s">
        <v>30</v>
      </c>
      <c r="C98" s="93"/>
      <c r="D98" s="55"/>
      <c r="E98" s="46" t="s">
        <v>15</v>
      </c>
      <c r="F98" s="46">
        <v>4204</v>
      </c>
      <c r="G98" s="32">
        <v>26.85</v>
      </c>
      <c r="H98" s="32"/>
      <c r="I98" s="32"/>
      <c r="J98" s="32">
        <v>26.85</v>
      </c>
      <c r="K98" s="32"/>
      <c r="L98" s="36"/>
    </row>
    <row r="99" spans="2:28" ht="15" customHeight="1" x14ac:dyDescent="0.25">
      <c r="B99" s="94"/>
      <c r="C99" s="95"/>
      <c r="D99" s="53">
        <v>126</v>
      </c>
      <c r="E99" s="47" t="s">
        <v>23</v>
      </c>
      <c r="F99" s="47">
        <v>4203</v>
      </c>
      <c r="G99" s="30">
        <v>26.28</v>
      </c>
      <c r="H99" s="30"/>
      <c r="I99" s="30"/>
      <c r="J99" s="30">
        <v>26.28</v>
      </c>
      <c r="K99" s="30"/>
      <c r="L99" s="33"/>
    </row>
    <row r="100" spans="2:28" ht="15" customHeight="1" x14ac:dyDescent="0.25">
      <c r="B100" s="94"/>
      <c r="C100" s="95"/>
      <c r="D100" s="47">
        <v>127</v>
      </c>
      <c r="E100" s="47" t="s">
        <v>13</v>
      </c>
      <c r="F100" s="47">
        <v>4108</v>
      </c>
      <c r="G100" s="30">
        <v>70.13</v>
      </c>
      <c r="H100" s="30"/>
      <c r="I100" s="30"/>
      <c r="J100" s="30">
        <v>70.13</v>
      </c>
      <c r="K100" s="30"/>
      <c r="L100" s="33"/>
    </row>
    <row r="101" spans="2:28" ht="15" customHeight="1" x14ac:dyDescent="0.25">
      <c r="B101" s="94"/>
      <c r="C101" s="95"/>
      <c r="D101" s="47">
        <v>128</v>
      </c>
      <c r="E101" s="47" t="s">
        <v>13</v>
      </c>
      <c r="F101" s="47">
        <v>4110</v>
      </c>
      <c r="G101" s="30">
        <v>21.94</v>
      </c>
      <c r="H101" s="30"/>
      <c r="I101" s="30"/>
      <c r="J101" s="30">
        <v>21.94</v>
      </c>
      <c r="K101" s="30"/>
      <c r="L101" s="33"/>
    </row>
    <row r="102" spans="2:28" ht="15" customHeight="1" x14ac:dyDescent="0.25">
      <c r="B102" s="94"/>
      <c r="C102" s="95"/>
      <c r="D102" s="47"/>
      <c r="E102" s="47" t="s">
        <v>15</v>
      </c>
      <c r="F102" s="47">
        <v>4110</v>
      </c>
      <c r="G102" s="30">
        <v>3.68</v>
      </c>
      <c r="H102" s="30"/>
      <c r="I102" s="30"/>
      <c r="J102" s="30">
        <v>3.68</v>
      </c>
      <c r="K102" s="30"/>
      <c r="L102" s="33"/>
    </row>
    <row r="103" spans="2:28" ht="15" customHeight="1" x14ac:dyDescent="0.25">
      <c r="B103" s="94"/>
      <c r="C103" s="95"/>
      <c r="D103" s="47">
        <v>129</v>
      </c>
      <c r="E103" s="47" t="s">
        <v>13</v>
      </c>
      <c r="F103" s="47">
        <v>4108</v>
      </c>
      <c r="G103" s="30">
        <v>18.53</v>
      </c>
      <c r="H103" s="30"/>
      <c r="I103" s="30"/>
      <c r="J103" s="30">
        <v>18.53</v>
      </c>
      <c r="K103" s="30"/>
      <c r="L103" s="33"/>
    </row>
    <row r="104" spans="2:28" ht="15" customHeight="1" x14ac:dyDescent="0.25">
      <c r="B104" s="94"/>
      <c r="C104" s="95"/>
      <c r="D104" s="47"/>
      <c r="E104" s="47" t="s">
        <v>15</v>
      </c>
      <c r="F104" s="47">
        <v>4109</v>
      </c>
      <c r="G104" s="30">
        <v>11.77</v>
      </c>
      <c r="H104" s="30"/>
      <c r="I104" s="30"/>
      <c r="J104" s="30">
        <v>11.77</v>
      </c>
      <c r="K104" s="30"/>
      <c r="L104" s="33"/>
    </row>
    <row r="105" spans="2:28" ht="15" customHeight="1" thickBot="1" x14ac:dyDescent="0.3">
      <c r="B105" s="96"/>
      <c r="C105" s="97"/>
      <c r="D105" s="98" t="s">
        <v>33</v>
      </c>
      <c r="E105" s="98"/>
      <c r="F105" s="98"/>
      <c r="G105" s="67">
        <f t="shared" ref="G105:L105" si="3">G40+G41+G42+G43+G44+G45+G46+G47+G48+G49+G50+G51+G52+G53+G54+G55+G56+G57+G58+G59+G60+G61+G62+G63+G67+G68+G69+G70+G71+G72+G73+G74+G75+G76+G77+G78+G79+G80+G81+G82+G83+G84+G85+G86+G87+G88+G89+G90+G91+G92+G93+G94+G98+G99+G100+G101+G102+G103+G104</f>
        <v>1848.5100000000002</v>
      </c>
      <c r="H105" s="68">
        <f t="shared" si="3"/>
        <v>0</v>
      </c>
      <c r="I105" s="68">
        <f t="shared" si="3"/>
        <v>515.26999999999987</v>
      </c>
      <c r="J105" s="68">
        <f t="shared" si="3"/>
        <v>1058.3599999999999</v>
      </c>
      <c r="K105" s="68">
        <f t="shared" si="3"/>
        <v>240.45999999999998</v>
      </c>
      <c r="L105" s="69">
        <f t="shared" si="3"/>
        <v>34.42</v>
      </c>
      <c r="M105" s="12">
        <f>H105+I105+J105+K105+L105</f>
        <v>1848.5099999999998</v>
      </c>
    </row>
    <row r="106" spans="2:28" ht="15" customHeight="1" x14ac:dyDescent="0.25">
      <c r="B106" s="119" t="s">
        <v>31</v>
      </c>
      <c r="C106" s="120"/>
      <c r="D106" s="66">
        <v>1</v>
      </c>
      <c r="E106" s="66" t="s">
        <v>13</v>
      </c>
      <c r="F106" s="66">
        <v>1109</v>
      </c>
      <c r="G106" s="70">
        <v>36.9</v>
      </c>
      <c r="H106" s="70"/>
      <c r="I106" s="70">
        <v>36.9</v>
      </c>
      <c r="J106" s="64"/>
      <c r="K106" s="64"/>
      <c r="L106" s="65"/>
    </row>
    <row r="107" spans="2:28" ht="15" customHeight="1" x14ac:dyDescent="0.25">
      <c r="B107" s="121"/>
      <c r="C107" s="122"/>
      <c r="D107" s="31">
        <v>2</v>
      </c>
      <c r="E107" s="31" t="s">
        <v>13</v>
      </c>
      <c r="F107" s="40">
        <v>1103</v>
      </c>
      <c r="G107" s="30">
        <v>53.4</v>
      </c>
      <c r="H107" s="30"/>
      <c r="I107" s="30">
        <v>53.4</v>
      </c>
      <c r="J107" s="25"/>
      <c r="K107" s="25"/>
      <c r="L107" s="28"/>
    </row>
    <row r="108" spans="2:28" ht="14.25" customHeight="1" x14ac:dyDescent="0.25">
      <c r="B108" s="121"/>
      <c r="C108" s="122"/>
      <c r="D108" s="31">
        <v>5</v>
      </c>
      <c r="E108" s="31" t="s">
        <v>13</v>
      </c>
      <c r="F108" s="40">
        <v>1103</v>
      </c>
      <c r="G108" s="30">
        <v>4</v>
      </c>
      <c r="H108" s="30"/>
      <c r="I108" s="30">
        <v>4</v>
      </c>
      <c r="J108" s="25"/>
      <c r="K108" s="25"/>
      <c r="L108" s="28"/>
    </row>
    <row r="109" spans="2:28" ht="14.25" customHeight="1" x14ac:dyDescent="0.25">
      <c r="B109" s="121"/>
      <c r="C109" s="122"/>
      <c r="D109" s="31">
        <v>8</v>
      </c>
      <c r="E109" s="31" t="s">
        <v>13</v>
      </c>
      <c r="F109" s="31">
        <v>1103</v>
      </c>
      <c r="G109" s="30">
        <v>54.1</v>
      </c>
      <c r="H109" s="30"/>
      <c r="I109" s="30">
        <v>54.1</v>
      </c>
      <c r="J109" s="30"/>
      <c r="K109" s="30"/>
      <c r="L109" s="33"/>
    </row>
    <row r="110" spans="2:28" ht="14.25" customHeight="1" x14ac:dyDescent="0.25">
      <c r="B110" s="121"/>
      <c r="C110" s="122"/>
      <c r="D110" s="40">
        <v>9</v>
      </c>
      <c r="E110" s="40" t="s">
        <v>13</v>
      </c>
      <c r="F110" s="40">
        <v>1209</v>
      </c>
      <c r="G110" s="30">
        <v>25.4</v>
      </c>
      <c r="H110" s="30">
        <v>25.4</v>
      </c>
      <c r="I110" s="30"/>
      <c r="J110" s="30"/>
      <c r="K110" s="30"/>
      <c r="L110" s="33"/>
    </row>
    <row r="111" spans="2:28" ht="14.25" customHeight="1" x14ac:dyDescent="0.25">
      <c r="B111" s="121"/>
      <c r="C111" s="122"/>
      <c r="D111" s="40">
        <v>37</v>
      </c>
      <c r="E111" s="40" t="s">
        <v>24</v>
      </c>
      <c r="F111" s="40">
        <v>1208</v>
      </c>
      <c r="G111" s="30">
        <v>33.6</v>
      </c>
      <c r="H111" s="30">
        <v>33.6</v>
      </c>
      <c r="I111" s="30"/>
      <c r="J111" s="30"/>
      <c r="K111" s="30"/>
      <c r="L111" s="33"/>
    </row>
    <row r="112" spans="2:28" ht="14.25" customHeight="1" x14ac:dyDescent="0.25">
      <c r="B112" s="121"/>
      <c r="C112" s="122"/>
      <c r="D112" s="40">
        <v>38</v>
      </c>
      <c r="E112" s="40" t="s">
        <v>24</v>
      </c>
      <c r="F112" s="40">
        <v>1208</v>
      </c>
      <c r="G112" s="30">
        <v>52.9</v>
      </c>
      <c r="H112" s="30">
        <v>52.9</v>
      </c>
      <c r="I112" s="30"/>
      <c r="J112" s="30"/>
      <c r="K112" s="30"/>
      <c r="L112" s="33"/>
    </row>
    <row r="113" spans="2:28" ht="14.25" customHeight="1" x14ac:dyDescent="0.25">
      <c r="B113" s="121"/>
      <c r="C113" s="122"/>
      <c r="D113" s="40">
        <v>39</v>
      </c>
      <c r="E113" s="40" t="s">
        <v>24</v>
      </c>
      <c r="F113" s="40">
        <v>1208</v>
      </c>
      <c r="G113" s="30">
        <v>32.4</v>
      </c>
      <c r="H113" s="30">
        <v>32.4</v>
      </c>
      <c r="I113" s="30"/>
      <c r="J113" s="30"/>
      <c r="K113" s="30"/>
      <c r="L113" s="33"/>
    </row>
    <row r="114" spans="2:28" ht="14.25" customHeight="1" x14ac:dyDescent="0.25">
      <c r="B114" s="121"/>
      <c r="C114" s="122"/>
      <c r="D114" s="40">
        <v>48</v>
      </c>
      <c r="E114" s="40" t="s">
        <v>24</v>
      </c>
      <c r="F114" s="40">
        <v>1103</v>
      </c>
      <c r="G114" s="30">
        <v>16.600000000000001</v>
      </c>
      <c r="H114" s="30"/>
      <c r="I114" s="30">
        <v>16.600000000000001</v>
      </c>
      <c r="J114" s="30"/>
      <c r="K114" s="30"/>
      <c r="L114" s="33"/>
    </row>
    <row r="115" spans="2:28" ht="14.25" customHeight="1" x14ac:dyDescent="0.25">
      <c r="B115" s="121"/>
      <c r="C115" s="122"/>
      <c r="D115" s="40"/>
      <c r="E115" s="40" t="s">
        <v>15</v>
      </c>
      <c r="F115" s="40">
        <v>1415</v>
      </c>
      <c r="G115" s="30">
        <v>42.2</v>
      </c>
      <c r="H115" s="30"/>
      <c r="I115" s="30">
        <v>42.2</v>
      </c>
      <c r="J115" s="30"/>
      <c r="K115" s="30"/>
      <c r="L115" s="33"/>
    </row>
    <row r="116" spans="2:28" ht="14.25" customHeight="1" x14ac:dyDescent="0.25">
      <c r="B116" s="121"/>
      <c r="C116" s="122"/>
      <c r="D116" s="40">
        <v>49</v>
      </c>
      <c r="E116" s="40" t="s">
        <v>13</v>
      </c>
      <c r="F116" s="40">
        <v>1103</v>
      </c>
      <c r="G116" s="30">
        <v>11.5</v>
      </c>
      <c r="H116" s="30"/>
      <c r="I116" s="30">
        <v>11.5</v>
      </c>
      <c r="J116" s="30"/>
      <c r="K116" s="30"/>
      <c r="L116" s="33"/>
    </row>
    <row r="117" spans="2:28" ht="14.25" customHeight="1" x14ac:dyDescent="0.25">
      <c r="B117" s="121"/>
      <c r="C117" s="122"/>
      <c r="D117" s="40"/>
      <c r="E117" s="40" t="s">
        <v>15</v>
      </c>
      <c r="F117" s="40">
        <v>1416</v>
      </c>
      <c r="G117" s="30">
        <v>43.6</v>
      </c>
      <c r="H117" s="30"/>
      <c r="I117" s="30">
        <v>43.6</v>
      </c>
      <c r="J117" s="30"/>
      <c r="K117" s="30"/>
      <c r="L117" s="33"/>
    </row>
    <row r="118" spans="2:28" ht="15" customHeight="1" thickBot="1" x14ac:dyDescent="0.3">
      <c r="B118" s="123"/>
      <c r="C118" s="124"/>
      <c r="D118" s="78" t="s">
        <v>32</v>
      </c>
      <c r="E118" s="78"/>
      <c r="F118" s="78"/>
      <c r="G118" s="56">
        <f>G106+G107+G108+G109+G110+G111+G112+G113+G114+G115+G116+G117</f>
        <v>406.6</v>
      </c>
      <c r="H118" s="42">
        <f t="shared" ref="H118:L118" si="4">H106+H107+H108+H109+H110+H111+H112+H113+H114+H115+H116+H117</f>
        <v>144.30000000000001</v>
      </c>
      <c r="I118" s="42">
        <f t="shared" si="4"/>
        <v>262.3</v>
      </c>
      <c r="J118" s="42">
        <f t="shared" si="4"/>
        <v>0</v>
      </c>
      <c r="K118" s="42">
        <f t="shared" si="4"/>
        <v>0</v>
      </c>
      <c r="L118" s="43">
        <f t="shared" si="4"/>
        <v>0</v>
      </c>
      <c r="M118" s="12">
        <f>H118+I118+J118+K118+L118</f>
        <v>406.6</v>
      </c>
    </row>
    <row r="119" spans="2:28" s="60" customFormat="1" ht="16.5" thickBot="1" x14ac:dyDescent="0.3">
      <c r="B119" s="57"/>
      <c r="C119" s="57"/>
      <c r="D119" s="57"/>
      <c r="E119" s="58"/>
      <c r="F119" s="58"/>
      <c r="G119" s="58"/>
      <c r="H119" s="59"/>
      <c r="I119" s="59"/>
      <c r="J119" s="59"/>
      <c r="K119" s="59"/>
      <c r="L119" s="59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</row>
    <row r="120" spans="2:28" s="38" customFormat="1" ht="30" customHeight="1" thickBot="1" x14ac:dyDescent="0.3">
      <c r="B120" s="75" t="s">
        <v>34</v>
      </c>
      <c r="C120" s="76"/>
      <c r="D120" s="76"/>
      <c r="E120" s="76"/>
      <c r="F120" s="77"/>
      <c r="G120" s="44">
        <f>G13+G20+G39+G105+G118</f>
        <v>2827.75</v>
      </c>
      <c r="H120" s="44">
        <f t="shared" ref="H120:L120" si="5">H13+H20+H39+H105+H118</f>
        <v>202.99</v>
      </c>
      <c r="I120" s="44">
        <f t="shared" si="5"/>
        <v>994.76999999999975</v>
      </c>
      <c r="J120" s="44">
        <f t="shared" si="5"/>
        <v>1232.1099999999999</v>
      </c>
      <c r="K120" s="44">
        <f t="shared" si="5"/>
        <v>338.46</v>
      </c>
      <c r="L120" s="44">
        <f t="shared" si="5"/>
        <v>59.42</v>
      </c>
      <c r="M120" s="37"/>
    </row>
    <row r="121" spans="2:28" ht="16.5" thickBot="1" x14ac:dyDescent="0.3">
      <c r="H121" s="12"/>
      <c r="I121" s="12"/>
      <c r="J121" s="12"/>
      <c r="K121" s="12"/>
      <c r="L121" s="12"/>
    </row>
    <row r="122" spans="2:28" ht="16.5" thickBot="1" x14ac:dyDescent="0.3">
      <c r="B122" s="127" t="s">
        <v>37</v>
      </c>
      <c r="C122" s="128"/>
      <c r="D122" s="128"/>
      <c r="E122" s="128"/>
      <c r="F122" s="129"/>
      <c r="G122" s="71">
        <v>26235.5</v>
      </c>
      <c r="H122" s="12"/>
      <c r="I122" s="12"/>
      <c r="J122" s="12"/>
      <c r="K122" s="12"/>
      <c r="L122" s="12"/>
    </row>
    <row r="123" spans="2:28" ht="16.5" thickBot="1" x14ac:dyDescent="0.3">
      <c r="G123" s="72"/>
      <c r="H123" s="12"/>
      <c r="I123" s="12"/>
      <c r="J123" s="12"/>
      <c r="K123" s="12"/>
      <c r="L123" s="12"/>
    </row>
    <row r="124" spans="2:28" ht="16.5" thickBot="1" x14ac:dyDescent="0.3">
      <c r="B124" s="73" t="s">
        <v>35</v>
      </c>
      <c r="C124" s="74"/>
      <c r="D124" s="74"/>
      <c r="E124" s="74"/>
      <c r="F124" s="74"/>
      <c r="G124" s="71">
        <f>G120/G122*100</f>
        <v>10.778334699167159</v>
      </c>
      <c r="H124" s="12"/>
      <c r="I124" s="12"/>
      <c r="J124" s="12"/>
      <c r="K124" s="12"/>
      <c r="L124" s="12"/>
    </row>
    <row r="125" spans="2:28" ht="16.5" thickBot="1" x14ac:dyDescent="0.3">
      <c r="G125" s="72"/>
      <c r="H125" s="12"/>
      <c r="I125" s="12"/>
      <c r="J125" s="12"/>
      <c r="K125" s="12"/>
      <c r="L125" s="12"/>
    </row>
    <row r="126" spans="2:28" ht="16.5" thickBot="1" x14ac:dyDescent="0.3">
      <c r="B126" s="73" t="s">
        <v>36</v>
      </c>
      <c r="C126" s="74"/>
      <c r="D126" s="74"/>
      <c r="E126" s="74"/>
      <c r="F126" s="74"/>
      <c r="G126" s="71">
        <v>896.99</v>
      </c>
      <c r="H126" s="12"/>
      <c r="I126" s="12"/>
      <c r="J126" s="12"/>
      <c r="K126" s="12"/>
      <c r="L126" s="12"/>
    </row>
  </sheetData>
  <mergeCells count="43">
    <mergeCell ref="D105:F105"/>
    <mergeCell ref="B40:C63"/>
    <mergeCell ref="B64:C65"/>
    <mergeCell ref="B98:C105"/>
    <mergeCell ref="B106:C118"/>
    <mergeCell ref="B95:C96"/>
    <mergeCell ref="F95:F96"/>
    <mergeCell ref="B97:C97"/>
    <mergeCell ref="D64:D65"/>
    <mergeCell ref="E64:E65"/>
    <mergeCell ref="F64:F65"/>
    <mergeCell ref="B66:C66"/>
    <mergeCell ref="B67:C94"/>
    <mergeCell ref="D95:D96"/>
    <mergeCell ref="E95:E96"/>
    <mergeCell ref="B9:C13"/>
    <mergeCell ref="D9:D10"/>
    <mergeCell ref="D11:D12"/>
    <mergeCell ref="D13:F13"/>
    <mergeCell ref="B14:C20"/>
    <mergeCell ref="D20:F20"/>
    <mergeCell ref="D26:D31"/>
    <mergeCell ref="B35:C39"/>
    <mergeCell ref="D39:F39"/>
    <mergeCell ref="D35:D38"/>
    <mergeCell ref="B21:C31"/>
    <mergeCell ref="B32:C33"/>
    <mergeCell ref="D32:D33"/>
    <mergeCell ref="E32:E33"/>
    <mergeCell ref="F32:F33"/>
    <mergeCell ref="B34:C34"/>
    <mergeCell ref="B8:C8"/>
    <mergeCell ref="B4:L4"/>
    <mergeCell ref="B2:F2"/>
    <mergeCell ref="B6:C7"/>
    <mergeCell ref="D6:D7"/>
    <mergeCell ref="E6:E7"/>
    <mergeCell ref="F6:F7"/>
    <mergeCell ref="B126:F126"/>
    <mergeCell ref="B122:F122"/>
    <mergeCell ref="B124:F124"/>
    <mergeCell ref="B120:F120"/>
    <mergeCell ref="D118:F118"/>
  </mergeCells>
  <pageMargins left="0" right="0.46875" top="0.5" bottom="0.5" header="0.3" footer="0.3"/>
  <pageSetup orientation="landscape" r:id="rId1"/>
  <headerFooter>
    <oddFooter>&amp;L             &amp;"Times New Roman,Regular"&amp;10 Зоран Бозало&amp;R&amp;"Times New Roman,Regular"&amp;10Фебруар. 2023. године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pc centar</cp:lastModifiedBy>
  <cp:lastPrinted>2023-02-15T09:13:34Z</cp:lastPrinted>
  <dcterms:created xsi:type="dcterms:W3CDTF">2023-01-20T21:09:57Z</dcterms:created>
  <dcterms:modified xsi:type="dcterms:W3CDTF">2023-10-11T06:43:03Z</dcterms:modified>
</cp:coreProperties>
</file>