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1" i="1" l="1"/>
  <c r="F45" i="1" l="1"/>
  <c r="F31" i="1"/>
  <c r="F86" i="1" l="1"/>
  <c r="M66" i="1"/>
  <c r="M42" i="1"/>
  <c r="F84" i="1"/>
  <c r="F83" i="1"/>
  <c r="F61" i="1" l="1"/>
  <c r="F75" i="1" l="1"/>
  <c r="F85" i="1"/>
  <c r="F77" i="1" l="1"/>
</calcChain>
</file>

<file path=xl/sharedStrings.xml><?xml version="1.0" encoding="utf-8"?>
<sst xmlns="http://schemas.openxmlformats.org/spreadsheetml/2006/main" count="113" uniqueCount="50">
  <si>
    <t>Привредна јединица</t>
  </si>
  <si>
    <t>Одјел</t>
  </si>
  <si>
    <t>Одсјек</t>
  </si>
  <si>
    <t>Газдинска    класа</t>
  </si>
  <si>
    <t>Површина      (ha)</t>
  </si>
  <si>
    <t>Категорија шума HCVF</t>
  </si>
  <si>
    <t>Напомена</t>
  </si>
  <si>
    <t>11. "ЛИСИНА" МРКОЊИЋ ГРАД</t>
  </si>
  <si>
    <t>а</t>
  </si>
  <si>
    <t>147/1</t>
  </si>
  <si>
    <t>"Дубичка гора"</t>
  </si>
  <si>
    <t>Укупно ПЈ "Дубичка гора"</t>
  </si>
  <si>
    <t>VZV - 4b</t>
  </si>
  <si>
    <t>b</t>
  </si>
  <si>
    <t>a</t>
  </si>
  <si>
    <t>"Димитор"</t>
  </si>
  <si>
    <t>Укупно ПЈ "Димитор"</t>
  </si>
  <si>
    <t>VZV -4a</t>
  </si>
  <si>
    <t>c</t>
  </si>
  <si>
    <t>"Лисина"</t>
  </si>
  <si>
    <t>Укупно ПЈ "Лисина"</t>
  </si>
  <si>
    <t>e</t>
  </si>
  <si>
    <t>VZV - 1a</t>
  </si>
  <si>
    <t>72/1</t>
  </si>
  <si>
    <t>d</t>
  </si>
  <si>
    <t>dio</t>
  </si>
  <si>
    <t>a dio</t>
  </si>
  <si>
    <t>98/1</t>
  </si>
  <si>
    <t>98/2</t>
  </si>
  <si>
    <t xml:space="preserve">        ШПП "МРКОЊИЋКО"</t>
  </si>
  <si>
    <r>
      <t xml:space="preserve"> </t>
    </r>
    <r>
      <rPr>
        <i/>
        <sz val="10"/>
        <color theme="1"/>
        <rFont val="Times New Roman"/>
        <family val="1"/>
      </rPr>
      <t xml:space="preserve">Заштићено подручје    </t>
    </r>
    <r>
      <rPr>
        <b/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Ксеротермна варијанта планинске букове шуме “ – Aceri obtusati-Fagetum </t>
    </r>
  </si>
  <si>
    <r>
      <t xml:space="preserve">Заштићена површина (исконски облик)  –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</rPr>
      <t xml:space="preserve">Fagetum montanum illyricum subass. typicum </t>
    </r>
  </si>
  <si>
    <r>
      <rPr>
        <i/>
        <sz val="10"/>
        <color theme="1"/>
        <rFont val="Times New Roman"/>
        <family val="1"/>
      </rPr>
      <t xml:space="preserve">Заштићено подручје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</rPr>
      <t>Планинска шума букве - летвењак</t>
    </r>
  </si>
  <si>
    <t>ПРИЈЕДЛОГ ЗА ИЗДВАЈАЊЕ ПОВРШИНА ШУМА ДЕФИНИСАНИХ КАО ШУМЕ ВИСОКЕ ЗАШТИТНЕ ВРИЈЕДНОСТИ НА ШПП "МРКОЊИЋКО"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</si>
  <si>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</t>
    </r>
    <r>
      <rPr>
        <sz val="12"/>
        <color theme="1"/>
        <rFont val="Times New Roman"/>
        <family val="1"/>
      </rPr>
      <t xml:space="preserve">                                                   </t>
    </r>
    <r>
      <rPr>
        <b/>
        <sz val="10"/>
        <color theme="1"/>
        <rFont val="Times New Roman"/>
        <family val="1"/>
      </rPr>
      <t>Шуме за важне водене токове                                                                Заштита извора Сане</t>
    </r>
  </si>
  <si>
    <r>
      <t>Ш</t>
    </r>
    <r>
      <rPr>
        <i/>
        <sz val="10"/>
        <color theme="1"/>
        <rFont val="Times New Roman"/>
        <family val="1"/>
      </rPr>
      <t xml:space="preserve">умска подручја значајна за традиционални културни идентитет локалних заједница                                              </t>
    </r>
    <r>
      <rPr>
        <b/>
        <sz val="10"/>
        <color theme="1"/>
        <rFont val="Times New Roman"/>
        <family val="1"/>
      </rPr>
      <t xml:space="preserve">Споменик природе "Врела Сане" </t>
    </r>
  </si>
  <si>
    <t>VZV - 6</t>
  </si>
  <si>
    <t>Балкана</t>
  </si>
  <si>
    <r>
      <rPr>
        <i/>
        <sz val="10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sz val="12"/>
        <color theme="1"/>
        <rFont val="Times New Roman"/>
        <family val="1"/>
      </rPr>
      <t xml:space="preserve">                                                                      </t>
    </r>
    <r>
      <rPr>
        <b/>
        <sz val="10"/>
        <color theme="1"/>
        <rFont val="Times New Roman"/>
        <family val="1"/>
      </rPr>
      <t>Шуме важне за водене токове (Кањон Сокочнице)</t>
    </r>
  </si>
  <si>
    <t>"Врановина Осоје"</t>
  </si>
  <si>
    <r>
      <rPr>
        <i/>
        <sz val="10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                                        </t>
    </r>
    <r>
      <rPr>
        <b/>
        <sz val="10"/>
        <color theme="1"/>
        <rFont val="Times New Roman"/>
        <family val="1"/>
      </rPr>
      <t>Шуме важне за контролу ерозије                                                                                                                                                                      Кањон ријеке Врбас</t>
    </r>
  </si>
  <si>
    <r>
      <t xml:space="preserve">Шумска подручја значајна за традиционални културни идентитет локалних заједница                                              </t>
    </r>
    <r>
      <rPr>
        <b/>
        <sz val="10"/>
        <color theme="1"/>
        <rFont val="Times New Roman"/>
        <family val="1"/>
      </rPr>
      <t xml:space="preserve">Споменик природе "Врела Сане" </t>
    </r>
  </si>
  <si>
    <t>Укупно ПЈ " В осоје"</t>
  </si>
  <si>
    <t>VZV - 4а</t>
  </si>
  <si>
    <r>
      <rPr>
        <i/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Рогољи</t>
    </r>
  </si>
  <si>
    <r>
      <rPr>
        <i/>
        <sz val="10"/>
        <color theme="1"/>
        <rFont val="Times New Roman"/>
        <family val="1"/>
      </rPr>
      <t xml:space="preserve">  </t>
    </r>
    <r>
      <rPr>
        <b/>
        <sz val="10"/>
        <color theme="1"/>
        <rFont val="Times New Roman"/>
        <family val="1"/>
      </rPr>
      <t>Зелинковац</t>
    </r>
  </si>
  <si>
    <t>Шибови</t>
  </si>
  <si>
    <t>Укупна неспорна површина шума и шумског земљишта на  ШПП "Мркоњићко"</t>
  </si>
  <si>
    <t>Укупна површина шума предложених за издвајање шума дефинисаних као ШВЗВ  на ШПП "Мркоњићко"</t>
  </si>
  <si>
    <t>Процентуално учешће површина шума предложених за издвајање шума дефинисаних као ШВЗВ   на ШПП "Мркоњићко"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</si>
</sst>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2" fontId="1" fillId="0" borderId="0" xfId="0" applyNumberFormat="1" applyFont="1" applyBorder="1" applyAlignme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3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1" fillId="3" borderId="3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6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/>
    <xf numFmtId="2" fontId="9" fillId="0" borderId="33" xfId="0" applyNumberFormat="1" applyFont="1" applyBorder="1" applyAlignment="1"/>
    <xf numFmtId="2" fontId="9" fillId="0" borderId="39" xfId="0" applyNumberFormat="1" applyFont="1" applyBorder="1" applyAlignment="1"/>
    <xf numFmtId="2" fontId="9" fillId="0" borderId="36" xfId="0" applyNumberFormat="1" applyFont="1" applyBorder="1" applyAlignment="1"/>
    <xf numFmtId="0" fontId="1" fillId="0" borderId="0" xfId="0" applyFont="1" applyBorder="1"/>
    <xf numFmtId="0" fontId="10" fillId="3" borderId="32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0" fillId="2" borderId="0" xfId="0" applyNumberForma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2" borderId="31" xfId="0" applyNumberForma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vertical="center" wrapText="1"/>
    </xf>
    <xf numFmtId="2" fontId="1" fillId="3" borderId="18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right" vertical="center"/>
    </xf>
    <xf numFmtId="0" fontId="2" fillId="3" borderId="48" xfId="0" applyFont="1" applyFill="1" applyBorder="1" applyAlignment="1">
      <alignment horizontal="right" vertical="center"/>
    </xf>
    <xf numFmtId="2" fontId="2" fillId="3" borderId="48" xfId="0" applyNumberFormat="1" applyFont="1" applyFill="1" applyBorder="1" applyAlignment="1">
      <alignment vertical="center"/>
    </xf>
    <xf numFmtId="2" fontId="2" fillId="3" borderId="5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  <color rgb="FF87EBB4"/>
      <color rgb="FF99FFCC"/>
      <color rgb="FF77FB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S307"/>
  <sheetViews>
    <sheetView tabSelected="1" view="pageLayout" topLeftCell="A70" zoomScaleNormal="100" workbookViewId="0">
      <selection activeCell="C87" sqref="C87"/>
    </sheetView>
  </sheetViews>
  <sheetFormatPr defaultRowHeight="15" x14ac:dyDescent="0.25"/>
  <cols>
    <col min="1" max="1" width="4" customWidth="1"/>
    <col min="2" max="2" width="22.42578125" customWidth="1"/>
    <col min="3" max="3" width="11.140625" customWidth="1"/>
    <col min="4" max="4" width="13.140625" customWidth="1"/>
    <col min="5" max="5" width="13.7109375" customWidth="1"/>
    <col min="6" max="6" width="11.85546875" customWidth="1"/>
    <col min="7" max="7" width="13.28515625" customWidth="1"/>
    <col min="8" max="8" width="12.5703125" customWidth="1"/>
    <col min="11" max="11" width="6.85546875" customWidth="1"/>
    <col min="12" max="12" width="0.85546875" hidden="1" customWidth="1"/>
  </cols>
  <sheetData>
    <row r="1" spans="1:14" ht="15.75" x14ac:dyDescent="0.25">
      <c r="B1" s="103" t="s">
        <v>7</v>
      </c>
      <c r="C1" s="103"/>
      <c r="D1" s="103"/>
      <c r="E1" s="103"/>
    </row>
    <row r="2" spans="1:14" ht="15.75" x14ac:dyDescent="0.25">
      <c r="B2" s="15" t="s">
        <v>29</v>
      </c>
      <c r="C2" s="15"/>
      <c r="D2" s="15"/>
      <c r="E2" s="16"/>
    </row>
    <row r="3" spans="1:14" ht="16.5" thickBot="1" x14ac:dyDescent="0.3">
      <c r="A3" s="2"/>
      <c r="E3" s="2"/>
      <c r="I3" s="2"/>
      <c r="J3" s="2"/>
      <c r="K3" s="2"/>
      <c r="L3" s="2"/>
    </row>
    <row r="4" spans="1:14" ht="30.75" customHeight="1" thickBot="1" x14ac:dyDescent="0.3">
      <c r="A4" s="2"/>
      <c r="B4" s="129" t="s">
        <v>33</v>
      </c>
      <c r="C4" s="130"/>
      <c r="D4" s="130"/>
      <c r="E4" s="130"/>
      <c r="F4" s="130"/>
      <c r="G4" s="130"/>
      <c r="H4" s="130"/>
      <c r="I4" s="130"/>
      <c r="J4" s="130"/>
      <c r="K4" s="130"/>
      <c r="L4" s="131"/>
    </row>
    <row r="5" spans="1:14" ht="16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31.5" x14ac:dyDescent="0.25">
      <c r="A6" s="3"/>
      <c r="B6" s="20" t="s">
        <v>0</v>
      </c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79" t="s">
        <v>6</v>
      </c>
      <c r="I6" s="79"/>
      <c r="J6" s="79"/>
      <c r="K6" s="79"/>
      <c r="L6" s="80"/>
      <c r="M6" s="1"/>
      <c r="N6" s="1"/>
    </row>
    <row r="7" spans="1:14" s="19" customFormat="1" ht="13.5" thickBot="1" x14ac:dyDescent="0.25">
      <c r="A7" s="17"/>
      <c r="B7" s="25">
        <v>1</v>
      </c>
      <c r="C7" s="26">
        <v>2</v>
      </c>
      <c r="D7" s="26">
        <v>3</v>
      </c>
      <c r="E7" s="26">
        <v>4</v>
      </c>
      <c r="F7" s="26">
        <v>5</v>
      </c>
      <c r="G7" s="26">
        <v>6</v>
      </c>
      <c r="H7" s="81">
        <v>7</v>
      </c>
      <c r="I7" s="81"/>
      <c r="J7" s="81"/>
      <c r="K7" s="81"/>
      <c r="L7" s="82"/>
      <c r="M7" s="18"/>
      <c r="N7" s="18"/>
    </row>
    <row r="8" spans="1:14" ht="34.5" customHeight="1" x14ac:dyDescent="0.25">
      <c r="A8" s="3"/>
      <c r="B8" s="104" t="s">
        <v>10</v>
      </c>
      <c r="C8" s="27">
        <v>75</v>
      </c>
      <c r="D8" s="27" t="s">
        <v>14</v>
      </c>
      <c r="E8" s="27">
        <v>1107</v>
      </c>
      <c r="F8" s="28">
        <v>3</v>
      </c>
      <c r="G8" s="135" t="s">
        <v>22</v>
      </c>
      <c r="H8" s="112" t="s">
        <v>30</v>
      </c>
      <c r="I8" s="113"/>
      <c r="J8" s="113"/>
      <c r="K8" s="113"/>
      <c r="L8" s="114"/>
      <c r="M8" s="1"/>
      <c r="N8" s="1"/>
    </row>
    <row r="9" spans="1:14" ht="23.25" customHeight="1" x14ac:dyDescent="0.25">
      <c r="A9" s="3"/>
      <c r="B9" s="105"/>
      <c r="C9" s="23">
        <v>104</v>
      </c>
      <c r="D9" s="23"/>
      <c r="E9" s="23">
        <v>1107</v>
      </c>
      <c r="F9" s="24">
        <v>5</v>
      </c>
      <c r="G9" s="136"/>
      <c r="H9" s="110" t="s">
        <v>32</v>
      </c>
      <c r="I9" s="110"/>
      <c r="J9" s="110"/>
      <c r="K9" s="110"/>
      <c r="L9" s="111"/>
      <c r="M9" s="1"/>
      <c r="N9" s="1"/>
    </row>
    <row r="10" spans="1:14" ht="26.25" customHeight="1" x14ac:dyDescent="0.25">
      <c r="A10" s="3"/>
      <c r="B10" s="105"/>
      <c r="C10" s="23">
        <v>105</v>
      </c>
      <c r="D10" s="23" t="s">
        <v>18</v>
      </c>
      <c r="E10" s="23">
        <v>1114</v>
      </c>
      <c r="F10" s="24">
        <v>5</v>
      </c>
      <c r="G10" s="137"/>
      <c r="H10" s="107" t="s">
        <v>31</v>
      </c>
      <c r="I10" s="108"/>
      <c r="J10" s="108"/>
      <c r="K10" s="108"/>
      <c r="L10" s="109"/>
      <c r="M10" s="1"/>
      <c r="N10" s="1"/>
    </row>
    <row r="11" spans="1:14" ht="15.75" customHeight="1" x14ac:dyDescent="0.25">
      <c r="A11" s="3"/>
      <c r="B11" s="105"/>
      <c r="C11" s="12">
        <v>145</v>
      </c>
      <c r="D11" s="61"/>
      <c r="E11" s="61">
        <v>6153</v>
      </c>
      <c r="F11" s="57">
        <v>60</v>
      </c>
      <c r="G11" s="115" t="s">
        <v>12</v>
      </c>
      <c r="H11" s="117" t="s">
        <v>40</v>
      </c>
      <c r="I11" s="118"/>
      <c r="J11" s="118"/>
      <c r="K11" s="118"/>
      <c r="L11" s="119"/>
      <c r="M11" s="1"/>
      <c r="N11" s="1"/>
    </row>
    <row r="12" spans="1:14" ht="15.75" x14ac:dyDescent="0.25">
      <c r="A12" s="3"/>
      <c r="B12" s="105"/>
      <c r="C12" s="13">
        <v>147</v>
      </c>
      <c r="D12" s="63" t="s">
        <v>14</v>
      </c>
      <c r="E12" s="63">
        <v>5101</v>
      </c>
      <c r="F12" s="9">
        <v>22.14</v>
      </c>
      <c r="G12" s="116"/>
      <c r="H12" s="120"/>
      <c r="I12" s="121"/>
      <c r="J12" s="121"/>
      <c r="K12" s="121"/>
      <c r="L12" s="122"/>
      <c r="M12" s="1"/>
      <c r="N12" s="1"/>
    </row>
    <row r="13" spans="1:14" ht="15.75" x14ac:dyDescent="0.25">
      <c r="A13" s="3"/>
      <c r="B13" s="105"/>
      <c r="C13" s="13"/>
      <c r="D13" s="63" t="s">
        <v>13</v>
      </c>
      <c r="E13" s="63">
        <v>6153</v>
      </c>
      <c r="F13" s="9">
        <v>43.13</v>
      </c>
      <c r="G13" s="116"/>
      <c r="H13" s="120"/>
      <c r="I13" s="121"/>
      <c r="J13" s="121"/>
      <c r="K13" s="121"/>
      <c r="L13" s="122"/>
      <c r="M13" s="1"/>
      <c r="N13" s="1"/>
    </row>
    <row r="14" spans="1:14" ht="15.75" x14ac:dyDescent="0.25">
      <c r="A14" s="3"/>
      <c r="B14" s="105"/>
      <c r="C14" s="13" t="s">
        <v>9</v>
      </c>
      <c r="D14" s="63" t="s">
        <v>13</v>
      </c>
      <c r="E14" s="63">
        <v>5101</v>
      </c>
      <c r="F14" s="9">
        <v>13.14</v>
      </c>
      <c r="G14" s="116"/>
      <c r="H14" s="120"/>
      <c r="I14" s="121"/>
      <c r="J14" s="121"/>
      <c r="K14" s="121"/>
      <c r="L14" s="122"/>
      <c r="M14" s="1"/>
      <c r="N14" s="1"/>
    </row>
    <row r="15" spans="1:14" ht="15.75" x14ac:dyDescent="0.25">
      <c r="A15" s="3"/>
      <c r="B15" s="105"/>
      <c r="C15" s="13"/>
      <c r="D15" s="63"/>
      <c r="E15" s="63"/>
      <c r="F15" s="9"/>
      <c r="G15" s="116"/>
      <c r="H15" s="120"/>
      <c r="I15" s="121"/>
      <c r="J15" s="121"/>
      <c r="K15" s="121"/>
      <c r="L15" s="122"/>
      <c r="M15" s="1"/>
      <c r="N15" s="1"/>
    </row>
    <row r="16" spans="1:14" ht="15.75" x14ac:dyDescent="0.25">
      <c r="A16" s="3"/>
      <c r="B16" s="105"/>
      <c r="C16" s="13">
        <v>148</v>
      </c>
      <c r="D16" s="63" t="s">
        <v>8</v>
      </c>
      <c r="E16" s="63">
        <v>5101</v>
      </c>
      <c r="F16" s="9">
        <v>12.51</v>
      </c>
      <c r="G16" s="116"/>
      <c r="H16" s="120"/>
      <c r="I16" s="121"/>
      <c r="J16" s="121"/>
      <c r="K16" s="121"/>
      <c r="L16" s="122"/>
      <c r="M16" s="1"/>
      <c r="N16" s="1"/>
    </row>
    <row r="17" spans="1:14" ht="15.75" x14ac:dyDescent="0.25">
      <c r="A17" s="3"/>
      <c r="B17" s="105"/>
      <c r="C17" s="13"/>
      <c r="D17" s="63" t="s">
        <v>13</v>
      </c>
      <c r="E17" s="63">
        <v>6153</v>
      </c>
      <c r="F17" s="9">
        <v>36.47</v>
      </c>
      <c r="G17" s="116"/>
      <c r="H17" s="120"/>
      <c r="I17" s="121"/>
      <c r="J17" s="121"/>
      <c r="K17" s="121"/>
      <c r="L17" s="122"/>
      <c r="M17" s="1"/>
      <c r="N17" s="1"/>
    </row>
    <row r="18" spans="1:14" ht="15.75" x14ac:dyDescent="0.25">
      <c r="A18" s="3"/>
      <c r="B18" s="105"/>
      <c r="C18" s="13">
        <v>149</v>
      </c>
      <c r="D18" s="63"/>
      <c r="E18" s="63">
        <v>6153</v>
      </c>
      <c r="F18" s="9">
        <v>31.32</v>
      </c>
      <c r="G18" s="116"/>
      <c r="H18" s="120"/>
      <c r="I18" s="121"/>
      <c r="J18" s="121"/>
      <c r="K18" s="121"/>
      <c r="L18" s="122"/>
      <c r="M18" s="1"/>
      <c r="N18" s="1"/>
    </row>
    <row r="19" spans="1:14" ht="15.75" x14ac:dyDescent="0.25">
      <c r="A19" s="3"/>
      <c r="B19" s="105"/>
      <c r="C19" s="13">
        <v>150</v>
      </c>
      <c r="D19" s="63" t="s">
        <v>13</v>
      </c>
      <c r="E19" s="63">
        <v>6153</v>
      </c>
      <c r="F19" s="9">
        <v>36.450000000000003</v>
      </c>
      <c r="G19" s="116"/>
      <c r="H19" s="120"/>
      <c r="I19" s="121"/>
      <c r="J19" s="121"/>
      <c r="K19" s="121"/>
      <c r="L19" s="122"/>
      <c r="M19" s="1"/>
      <c r="N19" s="1"/>
    </row>
    <row r="20" spans="1:14" ht="15.75" x14ac:dyDescent="0.25">
      <c r="A20" s="3"/>
      <c r="B20" s="105"/>
      <c r="C20" s="13">
        <v>151</v>
      </c>
      <c r="D20" s="63" t="s">
        <v>13</v>
      </c>
      <c r="E20" s="63">
        <v>6153</v>
      </c>
      <c r="F20" s="9">
        <v>30.45</v>
      </c>
      <c r="G20" s="116"/>
      <c r="H20" s="120"/>
      <c r="I20" s="121"/>
      <c r="J20" s="121"/>
      <c r="K20" s="121"/>
      <c r="L20" s="122"/>
      <c r="M20" s="1"/>
      <c r="N20" s="1"/>
    </row>
    <row r="21" spans="1:14" ht="15.75" x14ac:dyDescent="0.25">
      <c r="A21" s="3"/>
      <c r="B21" s="105"/>
      <c r="C21" s="13">
        <v>152</v>
      </c>
      <c r="D21" s="63" t="s">
        <v>13</v>
      </c>
      <c r="E21" s="63">
        <v>6153</v>
      </c>
      <c r="F21" s="9">
        <v>59.8</v>
      </c>
      <c r="G21" s="116"/>
      <c r="H21" s="120"/>
      <c r="I21" s="121"/>
      <c r="J21" s="121"/>
      <c r="K21" s="121"/>
      <c r="L21" s="122"/>
      <c r="M21" s="1"/>
      <c r="N21" s="1"/>
    </row>
    <row r="22" spans="1:14" ht="15.75" customHeight="1" x14ac:dyDescent="0.25">
      <c r="A22" s="3"/>
      <c r="B22" s="105"/>
      <c r="C22" s="13">
        <v>153</v>
      </c>
      <c r="D22" s="63"/>
      <c r="E22" s="63">
        <v>6153</v>
      </c>
      <c r="F22" s="9">
        <v>55.15</v>
      </c>
      <c r="G22" s="116"/>
      <c r="H22" s="120"/>
      <c r="I22" s="121"/>
      <c r="J22" s="121"/>
      <c r="K22" s="121"/>
      <c r="L22" s="122"/>
      <c r="M22" s="1"/>
      <c r="N22" s="1"/>
    </row>
    <row r="23" spans="1:14" ht="15.75" customHeight="1" x14ac:dyDescent="0.25">
      <c r="A23" s="3"/>
      <c r="B23" s="105"/>
      <c r="C23" s="13">
        <v>154</v>
      </c>
      <c r="D23" s="63"/>
      <c r="E23" s="63">
        <v>6153</v>
      </c>
      <c r="F23" s="9">
        <v>38.9</v>
      </c>
      <c r="G23" s="116"/>
      <c r="H23" s="120"/>
      <c r="I23" s="121"/>
      <c r="J23" s="121"/>
      <c r="K23" s="121"/>
      <c r="L23" s="122"/>
      <c r="M23" s="1"/>
      <c r="N23" s="1"/>
    </row>
    <row r="24" spans="1:14" ht="15.75" customHeight="1" x14ac:dyDescent="0.25">
      <c r="A24" s="3"/>
      <c r="B24" s="105"/>
      <c r="C24" s="13">
        <v>165</v>
      </c>
      <c r="D24" s="63"/>
      <c r="E24" s="63">
        <v>6153</v>
      </c>
      <c r="F24" s="9">
        <v>32</v>
      </c>
      <c r="G24" s="116"/>
      <c r="H24" s="120"/>
      <c r="I24" s="121"/>
      <c r="J24" s="121"/>
      <c r="K24" s="121"/>
      <c r="L24" s="122"/>
      <c r="M24" s="1"/>
      <c r="N24" s="1"/>
    </row>
    <row r="25" spans="1:14" ht="15.75" customHeight="1" x14ac:dyDescent="0.25">
      <c r="A25" s="3"/>
      <c r="B25" s="105"/>
      <c r="C25" s="132">
        <v>166</v>
      </c>
      <c r="D25" s="63" t="s">
        <v>8</v>
      </c>
      <c r="E25" s="63">
        <v>4201</v>
      </c>
      <c r="F25" s="9">
        <v>44.07</v>
      </c>
      <c r="G25" s="116"/>
      <c r="H25" s="120"/>
      <c r="I25" s="121"/>
      <c r="J25" s="121"/>
      <c r="K25" s="121"/>
      <c r="L25" s="122"/>
      <c r="M25" s="1"/>
      <c r="N25" s="1"/>
    </row>
    <row r="26" spans="1:14" ht="15.75" customHeight="1" x14ac:dyDescent="0.25">
      <c r="A26" s="3"/>
      <c r="B26" s="105"/>
      <c r="C26" s="133"/>
      <c r="D26" s="63" t="s">
        <v>13</v>
      </c>
      <c r="E26" s="63">
        <v>6153</v>
      </c>
      <c r="F26" s="9">
        <v>13.93</v>
      </c>
      <c r="G26" s="116"/>
      <c r="H26" s="120"/>
      <c r="I26" s="121"/>
      <c r="J26" s="121"/>
      <c r="K26" s="121"/>
      <c r="L26" s="122"/>
      <c r="M26" s="1"/>
      <c r="N26" s="1"/>
    </row>
    <row r="27" spans="1:14" ht="15.75" customHeight="1" x14ac:dyDescent="0.25">
      <c r="A27" s="3"/>
      <c r="B27" s="105"/>
      <c r="C27" s="13">
        <v>188</v>
      </c>
      <c r="D27" s="63" t="s">
        <v>21</v>
      </c>
      <c r="E27" s="63">
        <v>6153</v>
      </c>
      <c r="F27" s="9">
        <v>10.43</v>
      </c>
      <c r="G27" s="116"/>
      <c r="H27" s="120"/>
      <c r="I27" s="121"/>
      <c r="J27" s="121"/>
      <c r="K27" s="121"/>
      <c r="L27" s="122"/>
      <c r="M27" s="1"/>
      <c r="N27" s="1"/>
    </row>
    <row r="28" spans="1:14" ht="15.75" customHeight="1" x14ac:dyDescent="0.25">
      <c r="A28" s="3"/>
      <c r="B28" s="105"/>
      <c r="C28" s="13">
        <v>191</v>
      </c>
      <c r="D28" s="63"/>
      <c r="E28" s="63">
        <v>6153</v>
      </c>
      <c r="F28" s="9">
        <v>41.77</v>
      </c>
      <c r="G28" s="116"/>
      <c r="H28" s="120"/>
      <c r="I28" s="121"/>
      <c r="J28" s="121"/>
      <c r="K28" s="121"/>
      <c r="L28" s="122"/>
      <c r="M28" s="1"/>
      <c r="N28" s="1"/>
    </row>
    <row r="29" spans="1:14" ht="15.75" customHeight="1" x14ac:dyDescent="0.25">
      <c r="A29" s="3"/>
      <c r="B29" s="105"/>
      <c r="C29" s="63">
        <v>192</v>
      </c>
      <c r="D29" s="63"/>
      <c r="E29" s="63">
        <v>6153</v>
      </c>
      <c r="F29" s="9">
        <v>37.729999999999997</v>
      </c>
      <c r="G29" s="116"/>
      <c r="H29" s="120"/>
      <c r="I29" s="121"/>
      <c r="J29" s="121"/>
      <c r="K29" s="121"/>
      <c r="L29" s="122"/>
      <c r="M29" s="1"/>
      <c r="N29" s="1"/>
    </row>
    <row r="30" spans="1:14" ht="15.75" customHeight="1" x14ac:dyDescent="0.25">
      <c r="A30" s="3"/>
      <c r="B30" s="105"/>
      <c r="C30" s="63">
        <v>193</v>
      </c>
      <c r="D30" s="63" t="s">
        <v>13</v>
      </c>
      <c r="E30" s="63">
        <v>6153</v>
      </c>
      <c r="F30" s="9">
        <v>100.68</v>
      </c>
      <c r="G30" s="116"/>
      <c r="H30" s="123"/>
      <c r="I30" s="124"/>
      <c r="J30" s="124"/>
      <c r="K30" s="124"/>
      <c r="L30" s="125"/>
      <c r="M30" s="1"/>
      <c r="N30" s="1"/>
    </row>
    <row r="31" spans="1:14" ht="15.75" customHeight="1" thickBot="1" x14ac:dyDescent="0.3">
      <c r="A31" s="3"/>
      <c r="B31" s="106"/>
      <c r="C31" s="134" t="s">
        <v>11</v>
      </c>
      <c r="D31" s="134"/>
      <c r="E31" s="134"/>
      <c r="F31" s="51">
        <f>F8+F9+F10+F11+F12+F13+F14+F16+F17+F18+F19+F20+F21+F22+F23+F24+F25+F26+F27+F28+F29+F30</f>
        <v>733.06999999999994</v>
      </c>
      <c r="G31" s="126"/>
      <c r="H31" s="127"/>
      <c r="I31" s="127"/>
      <c r="J31" s="127"/>
      <c r="K31" s="127"/>
      <c r="L31" s="128"/>
      <c r="M31" s="1"/>
      <c r="N31" s="1"/>
    </row>
    <row r="32" spans="1:14" ht="31.5" x14ac:dyDescent="0.25">
      <c r="A32" s="3"/>
      <c r="B32" s="20" t="s">
        <v>0</v>
      </c>
      <c r="C32" s="49" t="s">
        <v>1</v>
      </c>
      <c r="D32" s="49" t="s">
        <v>2</v>
      </c>
      <c r="E32" s="49" t="s">
        <v>3</v>
      </c>
      <c r="F32" s="49" t="s">
        <v>4</v>
      </c>
      <c r="G32" s="49" t="s">
        <v>5</v>
      </c>
      <c r="H32" s="79" t="s">
        <v>6</v>
      </c>
      <c r="I32" s="79"/>
      <c r="J32" s="79"/>
      <c r="K32" s="79"/>
      <c r="L32" s="80"/>
      <c r="M32" s="1"/>
      <c r="N32" s="1"/>
    </row>
    <row r="33" spans="1:591" s="19" customFormat="1" ht="13.5" thickBot="1" x14ac:dyDescent="0.25">
      <c r="A33" s="17"/>
      <c r="B33" s="22">
        <v>1</v>
      </c>
      <c r="C33" s="50">
        <v>2</v>
      </c>
      <c r="D33" s="50">
        <v>3</v>
      </c>
      <c r="E33" s="50">
        <v>4</v>
      </c>
      <c r="F33" s="50">
        <v>5</v>
      </c>
      <c r="G33" s="50">
        <v>6</v>
      </c>
      <c r="H33" s="144">
        <v>7</v>
      </c>
      <c r="I33" s="144"/>
      <c r="J33" s="144"/>
      <c r="K33" s="144"/>
      <c r="L33" s="145"/>
      <c r="M33" s="18"/>
      <c r="N33" s="18"/>
    </row>
    <row r="34" spans="1:591" s="11" customFormat="1" ht="15.75" customHeight="1" x14ac:dyDescent="0.25">
      <c r="A34" s="14"/>
      <c r="B34" s="83" t="s">
        <v>15</v>
      </c>
      <c r="C34" s="62">
        <v>61</v>
      </c>
      <c r="D34" s="62" t="s">
        <v>13</v>
      </c>
      <c r="E34" s="62">
        <v>6153</v>
      </c>
      <c r="F34" s="140">
        <v>217.89</v>
      </c>
      <c r="G34" s="138" t="s">
        <v>17</v>
      </c>
      <c r="H34" s="146" t="s">
        <v>34</v>
      </c>
      <c r="I34" s="147"/>
      <c r="J34" s="147"/>
      <c r="K34" s="147"/>
      <c r="L34" s="148"/>
      <c r="M34" s="30"/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</row>
    <row r="35" spans="1:591" s="11" customFormat="1" ht="15.75" x14ac:dyDescent="0.25">
      <c r="A35" s="14"/>
      <c r="B35" s="84"/>
      <c r="C35" s="63"/>
      <c r="D35" s="63" t="s">
        <v>18</v>
      </c>
      <c r="E35" s="63">
        <v>6201</v>
      </c>
      <c r="F35" s="141"/>
      <c r="G35" s="116"/>
      <c r="H35" s="149"/>
      <c r="I35" s="68"/>
      <c r="J35" s="68"/>
      <c r="K35" s="68"/>
      <c r="L35" s="150"/>
      <c r="M35" s="30"/>
      <c r="N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</row>
    <row r="36" spans="1:591" s="11" customFormat="1" ht="15.75" x14ac:dyDescent="0.25">
      <c r="A36" s="14"/>
      <c r="B36" s="84"/>
      <c r="C36" s="63">
        <v>71</v>
      </c>
      <c r="D36" s="63" t="s">
        <v>13</v>
      </c>
      <c r="E36" s="63">
        <v>6153</v>
      </c>
      <c r="F36" s="141"/>
      <c r="G36" s="116"/>
      <c r="H36" s="149"/>
      <c r="I36" s="68"/>
      <c r="J36" s="68"/>
      <c r="K36" s="68"/>
      <c r="L36" s="150"/>
      <c r="M36" s="30"/>
      <c r="N36" s="3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</row>
    <row r="37" spans="1:591" s="11" customFormat="1" ht="15.75" x14ac:dyDescent="0.25">
      <c r="A37" s="14"/>
      <c r="B37" s="84"/>
      <c r="C37" s="63" t="s">
        <v>23</v>
      </c>
      <c r="D37" s="63" t="s">
        <v>13</v>
      </c>
      <c r="E37" s="63">
        <v>6153</v>
      </c>
      <c r="F37" s="141"/>
      <c r="G37" s="116"/>
      <c r="H37" s="149"/>
      <c r="I37" s="68"/>
      <c r="J37" s="68"/>
      <c r="K37" s="68"/>
      <c r="L37" s="150"/>
      <c r="M37" s="46"/>
      <c r="N37" s="3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</row>
    <row r="38" spans="1:591" s="11" customFormat="1" ht="15.75" x14ac:dyDescent="0.25">
      <c r="A38" s="14"/>
      <c r="B38" s="84"/>
      <c r="C38" s="63">
        <v>73</v>
      </c>
      <c r="D38" s="63" t="s">
        <v>13</v>
      </c>
      <c r="E38" s="63">
        <v>6153</v>
      </c>
      <c r="F38" s="141"/>
      <c r="G38" s="116"/>
      <c r="H38" s="149"/>
      <c r="I38" s="68"/>
      <c r="J38" s="68"/>
      <c r="K38" s="68"/>
      <c r="L38" s="150"/>
      <c r="M38" s="30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</row>
    <row r="39" spans="1:591" s="31" customFormat="1" ht="15.75" x14ac:dyDescent="0.25">
      <c r="A39" s="45"/>
      <c r="B39" s="84"/>
      <c r="C39" s="63">
        <v>76</v>
      </c>
      <c r="D39" s="53" t="s">
        <v>24</v>
      </c>
      <c r="E39" s="63">
        <v>6153</v>
      </c>
      <c r="F39" s="142"/>
      <c r="G39" s="139"/>
      <c r="H39" s="58"/>
      <c r="I39" s="59"/>
      <c r="J39" s="59"/>
      <c r="K39" s="59"/>
      <c r="L39" s="60"/>
      <c r="M39" s="30"/>
      <c r="N39" s="30"/>
    </row>
    <row r="40" spans="1:591" ht="15.75" customHeight="1" x14ac:dyDescent="0.25">
      <c r="A40" s="8"/>
      <c r="B40" s="84"/>
      <c r="C40" s="53">
        <v>76</v>
      </c>
      <c r="D40" s="53" t="s">
        <v>13</v>
      </c>
      <c r="E40" s="53">
        <v>5101</v>
      </c>
      <c r="F40" s="143">
        <v>52.45</v>
      </c>
      <c r="G40" s="163" t="s">
        <v>36</v>
      </c>
      <c r="H40" s="188" t="s">
        <v>35</v>
      </c>
      <c r="I40" s="167"/>
      <c r="J40" s="167"/>
      <c r="K40" s="167"/>
      <c r="L40" s="168"/>
      <c r="M40" s="47"/>
      <c r="N40" s="32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</row>
    <row r="41" spans="1:591" ht="15.75" x14ac:dyDescent="0.25">
      <c r="A41" s="3"/>
      <c r="B41" s="84"/>
      <c r="C41" s="176">
        <v>77</v>
      </c>
      <c r="D41" s="53" t="s">
        <v>14</v>
      </c>
      <c r="E41" s="53">
        <v>5101</v>
      </c>
      <c r="F41" s="143"/>
      <c r="G41" s="163"/>
      <c r="H41" s="169"/>
      <c r="I41" s="170"/>
      <c r="J41" s="170"/>
      <c r="K41" s="170"/>
      <c r="L41" s="171"/>
      <c r="M41" s="1"/>
      <c r="N41" s="1"/>
    </row>
    <row r="42" spans="1:591" ht="15.75" x14ac:dyDescent="0.25">
      <c r="A42" s="3"/>
      <c r="B42" s="84"/>
      <c r="C42" s="176"/>
      <c r="D42" s="53" t="s">
        <v>13</v>
      </c>
      <c r="E42" s="53">
        <v>5101</v>
      </c>
      <c r="F42" s="143"/>
      <c r="G42" s="163"/>
      <c r="H42" s="169"/>
      <c r="I42" s="170"/>
      <c r="J42" s="170"/>
      <c r="K42" s="170"/>
      <c r="L42" s="171"/>
      <c r="M42" s="44" t="e">
        <f>F40+#REF!+F41+F42+F43+F44</f>
        <v>#REF!</v>
      </c>
      <c r="N42" s="1"/>
    </row>
    <row r="43" spans="1:591" ht="15.75" x14ac:dyDescent="0.25">
      <c r="A43" s="3"/>
      <c r="B43" s="84"/>
      <c r="C43" s="176"/>
      <c r="D43" s="53" t="s">
        <v>18</v>
      </c>
      <c r="E43" s="53">
        <v>6153</v>
      </c>
      <c r="F43" s="143"/>
      <c r="G43" s="163"/>
      <c r="H43" s="169"/>
      <c r="I43" s="170"/>
      <c r="J43" s="170"/>
      <c r="K43" s="170"/>
      <c r="L43" s="171"/>
      <c r="M43" s="44"/>
      <c r="N43" s="1"/>
    </row>
    <row r="44" spans="1:591" ht="15.75" x14ac:dyDescent="0.25">
      <c r="A44" s="3"/>
      <c r="B44" s="84"/>
      <c r="C44" s="53">
        <v>83</v>
      </c>
      <c r="D44" s="53"/>
      <c r="E44" s="53">
        <v>6153</v>
      </c>
      <c r="F44" s="143"/>
      <c r="G44" s="115"/>
      <c r="H44" s="169"/>
      <c r="I44" s="170"/>
      <c r="J44" s="170"/>
      <c r="K44" s="170"/>
      <c r="L44" s="171"/>
      <c r="M44" s="1"/>
      <c r="N44" s="1"/>
    </row>
    <row r="45" spans="1:591" ht="16.5" thickBot="1" x14ac:dyDescent="0.3">
      <c r="A45" s="3"/>
      <c r="B45" s="194"/>
      <c r="C45" s="190" t="s">
        <v>16</v>
      </c>
      <c r="D45" s="190"/>
      <c r="E45" s="190"/>
      <c r="F45" s="67">
        <f>F34+F40</f>
        <v>270.33999999999997</v>
      </c>
      <c r="G45" s="191"/>
      <c r="H45" s="186"/>
      <c r="I45" s="186"/>
      <c r="J45" s="186"/>
      <c r="K45" s="186"/>
      <c r="L45" s="187"/>
      <c r="M45" s="1"/>
      <c r="N45" s="1"/>
    </row>
    <row r="46" spans="1:591" ht="16.5" customHeight="1" x14ac:dyDescent="0.25">
      <c r="A46" s="3"/>
      <c r="B46" s="105" t="s">
        <v>19</v>
      </c>
      <c r="C46" s="54">
        <v>30</v>
      </c>
      <c r="D46" s="54" t="s">
        <v>18</v>
      </c>
      <c r="E46" s="54"/>
      <c r="F46" s="55">
        <v>40.799999999999997</v>
      </c>
      <c r="G46" s="139" t="s">
        <v>17</v>
      </c>
      <c r="H46" s="162" t="s">
        <v>38</v>
      </c>
      <c r="I46" s="162"/>
      <c r="J46" s="162"/>
      <c r="K46" s="162"/>
      <c r="L46" s="175"/>
      <c r="M46" s="1"/>
      <c r="N46" s="1"/>
    </row>
    <row r="47" spans="1:591" ht="16.5" customHeight="1" x14ac:dyDescent="0.25">
      <c r="A47" s="3"/>
      <c r="B47" s="105"/>
      <c r="C47" s="160">
        <v>38</v>
      </c>
      <c r="D47" s="53" t="s">
        <v>18</v>
      </c>
      <c r="E47" s="53"/>
      <c r="F47" s="56">
        <v>17.59</v>
      </c>
      <c r="G47" s="163"/>
      <c r="H47" s="176"/>
      <c r="I47" s="176"/>
      <c r="J47" s="176"/>
      <c r="K47" s="176"/>
      <c r="L47" s="177"/>
      <c r="M47" s="1"/>
      <c r="N47" s="1"/>
    </row>
    <row r="48" spans="1:591" ht="16.5" customHeight="1" x14ac:dyDescent="0.25">
      <c r="A48" s="3"/>
      <c r="B48" s="105"/>
      <c r="C48" s="161"/>
      <c r="D48" s="4" t="s">
        <v>24</v>
      </c>
      <c r="E48" s="53"/>
      <c r="F48" s="56">
        <v>7.77</v>
      </c>
      <c r="G48" s="163"/>
      <c r="H48" s="176"/>
      <c r="I48" s="176"/>
      <c r="J48" s="176"/>
      <c r="K48" s="176"/>
      <c r="L48" s="177"/>
      <c r="M48" s="44"/>
      <c r="N48" s="1"/>
    </row>
    <row r="49" spans="1:531" ht="16.5" customHeight="1" x14ac:dyDescent="0.25">
      <c r="A49" s="3"/>
      <c r="B49" s="105"/>
      <c r="C49" s="162"/>
      <c r="D49" s="4" t="s">
        <v>21</v>
      </c>
      <c r="E49" s="53"/>
      <c r="F49" s="56">
        <v>7.76</v>
      </c>
      <c r="G49" s="163"/>
      <c r="H49" s="176"/>
      <c r="I49" s="176"/>
      <c r="J49" s="176"/>
      <c r="K49" s="176"/>
      <c r="L49" s="177"/>
      <c r="M49" s="1"/>
      <c r="N49" s="1"/>
    </row>
    <row r="50" spans="1:531" ht="16.5" customHeight="1" x14ac:dyDescent="0.25">
      <c r="A50" s="3"/>
      <c r="B50" s="105"/>
      <c r="C50" s="176">
        <v>39</v>
      </c>
      <c r="D50" s="53" t="s">
        <v>18</v>
      </c>
      <c r="E50" s="53"/>
      <c r="F50" s="56">
        <v>35.909999999999997</v>
      </c>
      <c r="G50" s="163"/>
      <c r="H50" s="176"/>
      <c r="I50" s="176"/>
      <c r="J50" s="176"/>
      <c r="K50" s="176"/>
      <c r="L50" s="177"/>
      <c r="M50" s="1"/>
      <c r="N50" s="1"/>
    </row>
    <row r="51" spans="1:531" ht="16.5" customHeight="1" x14ac:dyDescent="0.25">
      <c r="A51" s="3"/>
      <c r="B51" s="105"/>
      <c r="C51" s="176"/>
      <c r="D51" s="53" t="s">
        <v>24</v>
      </c>
      <c r="E51" s="53"/>
      <c r="F51" s="56">
        <v>2.95</v>
      </c>
      <c r="G51" s="163"/>
      <c r="H51" s="176"/>
      <c r="I51" s="176"/>
      <c r="J51" s="176"/>
      <c r="K51" s="176"/>
      <c r="L51" s="177"/>
      <c r="M51" s="44"/>
      <c r="N51" s="1"/>
    </row>
    <row r="52" spans="1:531" ht="16.5" customHeight="1" x14ac:dyDescent="0.25">
      <c r="A52" s="3"/>
      <c r="B52" s="105"/>
      <c r="C52" s="53">
        <v>46</v>
      </c>
      <c r="D52" s="53" t="s">
        <v>13</v>
      </c>
      <c r="E52" s="53"/>
      <c r="F52" s="164">
        <v>45</v>
      </c>
      <c r="G52" s="163" t="s">
        <v>22</v>
      </c>
      <c r="H52" s="176" t="s">
        <v>46</v>
      </c>
      <c r="I52" s="176"/>
      <c r="J52" s="176"/>
      <c r="K52" s="176"/>
      <c r="L52" s="177"/>
      <c r="M52" s="1"/>
      <c r="N52" s="1"/>
    </row>
    <row r="53" spans="1:531" ht="16.5" customHeight="1" x14ac:dyDescent="0.25">
      <c r="A53" s="3"/>
      <c r="B53" s="105"/>
      <c r="C53" s="53">
        <v>49</v>
      </c>
      <c r="D53" s="53" t="s">
        <v>25</v>
      </c>
      <c r="E53" s="53"/>
      <c r="F53" s="165"/>
      <c r="G53" s="163"/>
      <c r="H53" s="176"/>
      <c r="I53" s="176"/>
      <c r="J53" s="176"/>
      <c r="K53" s="176"/>
      <c r="L53" s="177"/>
      <c r="M53" s="1"/>
      <c r="N53" s="1"/>
    </row>
    <row r="54" spans="1:531" ht="16.5" customHeight="1" x14ac:dyDescent="0.25">
      <c r="A54" s="3"/>
      <c r="B54" s="105"/>
      <c r="C54" s="53">
        <v>84</v>
      </c>
      <c r="D54" s="53" t="s">
        <v>26</v>
      </c>
      <c r="E54" s="53">
        <v>1208</v>
      </c>
      <c r="F54" s="56">
        <v>20</v>
      </c>
      <c r="G54" s="163"/>
      <c r="H54" s="178" t="s">
        <v>37</v>
      </c>
      <c r="I54" s="178"/>
      <c r="J54" s="178"/>
      <c r="K54" s="178"/>
      <c r="L54" s="179"/>
      <c r="M54" s="1"/>
      <c r="N54" s="1"/>
    </row>
    <row r="55" spans="1:531" ht="16.5" customHeight="1" x14ac:dyDescent="0.25">
      <c r="A55" s="3"/>
      <c r="B55" s="105"/>
      <c r="C55" s="176">
        <v>88</v>
      </c>
      <c r="D55" s="53" t="s">
        <v>13</v>
      </c>
      <c r="E55" s="53">
        <v>3101</v>
      </c>
      <c r="F55" s="164">
        <v>45.93</v>
      </c>
      <c r="G55" s="163"/>
      <c r="H55" s="151" t="s">
        <v>44</v>
      </c>
      <c r="I55" s="167"/>
      <c r="J55" s="167"/>
      <c r="K55" s="167"/>
      <c r="L55" s="168"/>
      <c r="M55" s="1"/>
      <c r="N55" s="1"/>
    </row>
    <row r="56" spans="1:531" ht="16.5" customHeight="1" x14ac:dyDescent="0.25">
      <c r="A56" s="3"/>
      <c r="B56" s="105"/>
      <c r="C56" s="176"/>
      <c r="D56" s="53" t="s">
        <v>18</v>
      </c>
      <c r="E56" s="53">
        <v>5201</v>
      </c>
      <c r="F56" s="166"/>
      <c r="G56" s="163"/>
      <c r="H56" s="169"/>
      <c r="I56" s="170"/>
      <c r="J56" s="170"/>
      <c r="K56" s="170"/>
      <c r="L56" s="171"/>
      <c r="M56" s="1"/>
      <c r="N56" s="1"/>
    </row>
    <row r="57" spans="1:531" ht="16.5" customHeight="1" x14ac:dyDescent="0.25">
      <c r="A57" s="3"/>
      <c r="B57" s="105"/>
      <c r="C57" s="176"/>
      <c r="D57" s="53" t="s">
        <v>24</v>
      </c>
      <c r="E57" s="53">
        <v>6601</v>
      </c>
      <c r="F57" s="165"/>
      <c r="G57" s="163"/>
      <c r="H57" s="172"/>
      <c r="I57" s="173"/>
      <c r="J57" s="173"/>
      <c r="K57" s="173"/>
      <c r="L57" s="174"/>
      <c r="M57" s="1"/>
      <c r="N57" s="1"/>
    </row>
    <row r="58" spans="1:531" ht="16.5" customHeight="1" x14ac:dyDescent="0.25">
      <c r="A58" s="3"/>
      <c r="B58" s="105"/>
      <c r="C58" s="53" t="s">
        <v>27</v>
      </c>
      <c r="D58" s="53"/>
      <c r="E58" s="53">
        <v>1209</v>
      </c>
      <c r="F58" s="143">
        <v>15</v>
      </c>
      <c r="G58" s="163" t="s">
        <v>17</v>
      </c>
      <c r="H58" s="151" t="s">
        <v>45</v>
      </c>
      <c r="I58" s="152"/>
      <c r="J58" s="152"/>
      <c r="K58" s="152"/>
      <c r="L58" s="153"/>
      <c r="M58" s="1"/>
      <c r="N58" s="1"/>
    </row>
    <row r="59" spans="1:531" ht="16.5" customHeight="1" x14ac:dyDescent="0.25">
      <c r="A59" s="3"/>
      <c r="B59" s="105"/>
      <c r="C59" s="53" t="s">
        <v>28</v>
      </c>
      <c r="D59" s="53"/>
      <c r="E59" s="53">
        <v>1209</v>
      </c>
      <c r="F59" s="143"/>
      <c r="G59" s="163"/>
      <c r="H59" s="154"/>
      <c r="I59" s="155"/>
      <c r="J59" s="155"/>
      <c r="K59" s="155"/>
      <c r="L59" s="156"/>
      <c r="M59" s="1"/>
      <c r="N59" s="1"/>
    </row>
    <row r="60" spans="1:531" ht="16.5" customHeight="1" x14ac:dyDescent="0.25">
      <c r="A60" s="3"/>
      <c r="B60" s="105"/>
      <c r="C60" s="53">
        <v>99</v>
      </c>
      <c r="D60" s="53"/>
      <c r="E60" s="53">
        <v>1209</v>
      </c>
      <c r="F60" s="143"/>
      <c r="G60" s="163"/>
      <c r="H60" s="157"/>
      <c r="I60" s="158"/>
      <c r="J60" s="158"/>
      <c r="K60" s="158"/>
      <c r="L60" s="159"/>
      <c r="M60" s="1"/>
      <c r="N60" s="1"/>
    </row>
    <row r="61" spans="1:531" ht="16.5" customHeight="1" thickBot="1" x14ac:dyDescent="0.3">
      <c r="A61" s="3"/>
      <c r="B61" s="189"/>
      <c r="C61" s="190" t="s">
        <v>20</v>
      </c>
      <c r="D61" s="190"/>
      <c r="E61" s="190"/>
      <c r="F61" s="67">
        <f>F46+F47+F48+F49+F50+F51+F52+F53+F54+F55+F56+F57+F58+F59+F60</f>
        <v>238.71</v>
      </c>
      <c r="G61" s="185"/>
      <c r="H61" s="186"/>
      <c r="I61" s="186"/>
      <c r="J61" s="186"/>
      <c r="K61" s="186"/>
      <c r="L61" s="187"/>
      <c r="M61" s="1"/>
      <c r="N61" s="1"/>
    </row>
    <row r="62" spans="1:531" s="11" customFormat="1" ht="20.25" customHeight="1" x14ac:dyDescent="0.25">
      <c r="A62" s="14"/>
      <c r="B62" s="105" t="s">
        <v>39</v>
      </c>
      <c r="C62" s="69">
        <v>16</v>
      </c>
      <c r="D62" s="61" t="s">
        <v>14</v>
      </c>
      <c r="E62" s="61">
        <v>4107</v>
      </c>
      <c r="F62" s="99"/>
      <c r="G62" s="71" t="s">
        <v>36</v>
      </c>
      <c r="H62" s="73" t="s">
        <v>41</v>
      </c>
      <c r="I62" s="74"/>
      <c r="J62" s="74"/>
      <c r="K62" s="74"/>
      <c r="L62" s="75"/>
      <c r="M62" s="30"/>
      <c r="N62" s="30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  <c r="KV62" s="31"/>
      <c r="KW62" s="31"/>
      <c r="KX62" s="31"/>
      <c r="KY62" s="31"/>
      <c r="KZ62" s="31"/>
      <c r="LA62" s="31"/>
      <c r="LB62" s="31"/>
      <c r="LC62" s="31"/>
      <c r="LD62" s="31"/>
      <c r="LE62" s="31"/>
      <c r="LF62" s="31"/>
      <c r="LG62" s="31"/>
      <c r="LH62" s="31"/>
      <c r="LI62" s="31"/>
      <c r="LJ62" s="31"/>
      <c r="LK62" s="31"/>
      <c r="LL62" s="31"/>
      <c r="LM62" s="31"/>
      <c r="LN62" s="31"/>
      <c r="LO62" s="31"/>
      <c r="LP62" s="31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31"/>
      <c r="ME62" s="31"/>
      <c r="MF62" s="31"/>
      <c r="MG62" s="31"/>
      <c r="MH62" s="31"/>
      <c r="MI62" s="31"/>
      <c r="MJ62" s="31"/>
      <c r="MK62" s="31"/>
      <c r="ML62" s="31"/>
      <c r="MM62" s="31"/>
      <c r="MN62" s="31"/>
      <c r="MO62" s="31"/>
      <c r="MP62" s="31"/>
      <c r="MQ62" s="31"/>
      <c r="MR62" s="31"/>
      <c r="MS62" s="31"/>
      <c r="MT62" s="31"/>
      <c r="MU62" s="31"/>
      <c r="MV62" s="31"/>
      <c r="MW62" s="31"/>
      <c r="MX62" s="31"/>
      <c r="MY62" s="31"/>
      <c r="MZ62" s="31"/>
      <c r="NA62" s="31"/>
      <c r="NB62" s="31"/>
      <c r="NC62" s="31"/>
      <c r="ND62" s="31"/>
      <c r="NE62" s="31"/>
      <c r="NF62" s="31"/>
      <c r="NG62" s="31"/>
      <c r="NH62" s="31"/>
      <c r="NI62" s="31"/>
      <c r="NJ62" s="31"/>
      <c r="NK62" s="31"/>
      <c r="NL62" s="31"/>
      <c r="NM62" s="31"/>
      <c r="NN62" s="31"/>
      <c r="NO62" s="31"/>
      <c r="NP62" s="31"/>
      <c r="NQ62" s="31"/>
      <c r="NR62" s="31"/>
      <c r="NS62" s="31"/>
      <c r="NT62" s="31"/>
      <c r="NU62" s="31"/>
      <c r="NV62" s="31"/>
      <c r="NW62" s="31"/>
      <c r="NX62" s="31"/>
      <c r="NY62" s="31"/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31"/>
      <c r="OL62" s="31"/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31"/>
      <c r="OY62" s="31"/>
      <c r="OZ62" s="31"/>
      <c r="PA62" s="31"/>
      <c r="PB62" s="31"/>
      <c r="PC62" s="31"/>
      <c r="PD62" s="31"/>
      <c r="PE62" s="31"/>
      <c r="PF62" s="31"/>
      <c r="PG62" s="31"/>
      <c r="PH62" s="31"/>
      <c r="PI62" s="31"/>
      <c r="PJ62" s="31"/>
      <c r="PK62" s="31"/>
      <c r="PL62" s="31"/>
      <c r="PM62" s="31"/>
      <c r="PN62" s="31"/>
      <c r="PO62" s="31"/>
      <c r="PP62" s="31"/>
      <c r="PQ62" s="31"/>
      <c r="PR62" s="31"/>
      <c r="PS62" s="31"/>
      <c r="PT62" s="31"/>
      <c r="PU62" s="31"/>
      <c r="PV62" s="31"/>
      <c r="PW62" s="31"/>
      <c r="PX62" s="31"/>
      <c r="PY62" s="31"/>
      <c r="PZ62" s="31"/>
      <c r="QA62" s="31"/>
      <c r="QB62" s="31"/>
      <c r="QC62" s="31"/>
      <c r="QD62" s="31"/>
      <c r="QE62" s="31"/>
      <c r="QF62" s="31"/>
      <c r="QG62" s="31"/>
      <c r="QH62" s="31"/>
      <c r="QI62" s="31"/>
      <c r="QJ62" s="31"/>
      <c r="QK62" s="31"/>
      <c r="QL62" s="31"/>
      <c r="QM62" s="31"/>
      <c r="QN62" s="31"/>
      <c r="QO62" s="31"/>
      <c r="QP62" s="31"/>
      <c r="QQ62" s="31"/>
      <c r="QR62" s="31"/>
      <c r="QS62" s="31"/>
      <c r="QT62" s="31"/>
      <c r="QU62" s="31"/>
      <c r="QV62" s="31"/>
      <c r="QW62" s="31"/>
      <c r="QX62" s="31"/>
      <c r="QY62" s="31"/>
      <c r="QZ62" s="31"/>
      <c r="RA62" s="31"/>
      <c r="RB62" s="31"/>
      <c r="RC62" s="31"/>
      <c r="RD62" s="31"/>
      <c r="RE62" s="31"/>
      <c r="RF62" s="31"/>
      <c r="RG62" s="31"/>
      <c r="RH62" s="31"/>
      <c r="RI62" s="31"/>
      <c r="RJ62" s="31"/>
      <c r="RK62" s="31"/>
      <c r="RL62" s="31"/>
      <c r="RM62" s="31"/>
      <c r="RN62" s="31"/>
      <c r="RO62" s="31"/>
      <c r="RP62" s="31"/>
      <c r="RQ62" s="31"/>
      <c r="RR62" s="31"/>
      <c r="RS62" s="31"/>
      <c r="RT62" s="31"/>
      <c r="RU62" s="31"/>
      <c r="RV62" s="31"/>
      <c r="RW62" s="31"/>
      <c r="RX62" s="31"/>
      <c r="RY62" s="31"/>
      <c r="RZ62" s="31"/>
      <c r="SA62" s="31"/>
      <c r="SB62" s="31"/>
      <c r="SC62" s="31"/>
      <c r="SD62" s="31"/>
      <c r="SE62" s="31"/>
      <c r="SF62" s="31"/>
      <c r="SG62" s="31"/>
      <c r="SH62" s="31"/>
      <c r="SI62" s="31"/>
      <c r="SJ62" s="31"/>
      <c r="SK62" s="31"/>
      <c r="SL62" s="31"/>
      <c r="SM62" s="31"/>
      <c r="SN62" s="31"/>
      <c r="SO62" s="31"/>
      <c r="SP62" s="31"/>
      <c r="SQ62" s="31"/>
      <c r="SR62" s="31"/>
      <c r="SS62" s="31"/>
      <c r="ST62" s="31"/>
      <c r="SU62" s="31"/>
      <c r="SV62" s="31"/>
      <c r="SW62" s="31"/>
      <c r="SX62" s="31"/>
      <c r="SY62" s="31"/>
      <c r="SZ62" s="31"/>
      <c r="TA62" s="31"/>
      <c r="TB62" s="31"/>
      <c r="TC62" s="31"/>
      <c r="TD62" s="31"/>
      <c r="TE62" s="31"/>
      <c r="TF62" s="31"/>
      <c r="TG62" s="31"/>
      <c r="TH62" s="31"/>
      <c r="TI62" s="31"/>
      <c r="TJ62" s="31"/>
      <c r="TK62" s="34"/>
    </row>
    <row r="63" spans="1:531" s="11" customFormat="1" ht="20.25" customHeight="1" thickBot="1" x14ac:dyDescent="0.3">
      <c r="A63" s="14"/>
      <c r="B63" s="193"/>
      <c r="C63" s="70"/>
      <c r="D63" s="29" t="s">
        <v>13</v>
      </c>
      <c r="E63" s="29">
        <v>3101</v>
      </c>
      <c r="F63" s="100"/>
      <c r="G63" s="72"/>
      <c r="H63" s="76"/>
      <c r="I63" s="77"/>
      <c r="J63" s="77"/>
      <c r="K63" s="77"/>
      <c r="L63" s="78"/>
      <c r="M63" s="30"/>
      <c r="N63" s="30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4"/>
    </row>
    <row r="64" spans="1:531" ht="31.5" x14ac:dyDescent="0.25">
      <c r="A64" s="3"/>
      <c r="B64" s="20" t="s">
        <v>0</v>
      </c>
      <c r="C64" s="21" t="s">
        <v>1</v>
      </c>
      <c r="D64" s="21" t="s">
        <v>2</v>
      </c>
      <c r="E64" s="21" t="s">
        <v>3</v>
      </c>
      <c r="F64" s="21" t="s">
        <v>4</v>
      </c>
      <c r="G64" s="21" t="s">
        <v>5</v>
      </c>
      <c r="H64" s="79" t="s">
        <v>6</v>
      </c>
      <c r="I64" s="79"/>
      <c r="J64" s="79"/>
      <c r="K64" s="79"/>
      <c r="L64" s="80"/>
      <c r="M64" s="1"/>
      <c r="N64" s="1"/>
    </row>
    <row r="65" spans="1:530" s="19" customFormat="1" ht="13.5" thickBot="1" x14ac:dyDescent="0.25">
      <c r="A65" s="17"/>
      <c r="B65" s="25">
        <v>1</v>
      </c>
      <c r="C65" s="26">
        <v>2</v>
      </c>
      <c r="D65" s="26">
        <v>3</v>
      </c>
      <c r="E65" s="26">
        <v>4</v>
      </c>
      <c r="F65" s="26">
        <v>5</v>
      </c>
      <c r="G65" s="26">
        <v>6</v>
      </c>
      <c r="H65" s="81">
        <v>7</v>
      </c>
      <c r="I65" s="81"/>
      <c r="J65" s="81"/>
      <c r="K65" s="81"/>
      <c r="L65" s="82"/>
      <c r="M65" s="18"/>
      <c r="N65" s="18"/>
    </row>
    <row r="66" spans="1:530" s="11" customFormat="1" ht="15.75" x14ac:dyDescent="0.25">
      <c r="A66" s="68"/>
      <c r="B66" s="83" t="s">
        <v>39</v>
      </c>
      <c r="C66" s="86">
        <v>17</v>
      </c>
      <c r="D66" s="62" t="s">
        <v>14</v>
      </c>
      <c r="E66" s="62">
        <v>4107</v>
      </c>
      <c r="F66" s="101">
        <v>165.13</v>
      </c>
      <c r="G66" s="89" t="s">
        <v>36</v>
      </c>
      <c r="H66" s="91" t="s">
        <v>41</v>
      </c>
      <c r="I66" s="92"/>
      <c r="J66" s="92"/>
      <c r="K66" s="92"/>
      <c r="L66" s="93"/>
      <c r="M66" s="48">
        <f>F62+F63+F66+F67+F68+F69+F70+F71+F72+F73+F74</f>
        <v>165.13</v>
      </c>
      <c r="N66" s="35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  <c r="KP66" s="36"/>
      <c r="KQ66" s="36"/>
      <c r="KR66" s="36"/>
      <c r="KS66" s="36"/>
      <c r="KT66" s="36"/>
      <c r="KU66" s="36"/>
      <c r="KV66" s="36"/>
      <c r="KW66" s="36"/>
      <c r="KX66" s="36"/>
      <c r="KY66" s="36"/>
      <c r="KZ66" s="36"/>
      <c r="LA66" s="36"/>
      <c r="LB66" s="36"/>
      <c r="LC66" s="36"/>
      <c r="LD66" s="36"/>
      <c r="LE66" s="36"/>
      <c r="LF66" s="36"/>
      <c r="LG66" s="36"/>
      <c r="LH66" s="36"/>
      <c r="LI66" s="36"/>
      <c r="LJ66" s="36"/>
      <c r="LK66" s="36"/>
      <c r="LL66" s="36"/>
      <c r="LM66" s="36"/>
      <c r="LN66" s="36"/>
      <c r="LO66" s="36"/>
      <c r="LP66" s="36"/>
      <c r="LQ66" s="36"/>
      <c r="LR66" s="36"/>
      <c r="LS66" s="36"/>
      <c r="LT66" s="36"/>
      <c r="LU66" s="36"/>
      <c r="LV66" s="36"/>
      <c r="LW66" s="36"/>
      <c r="LX66" s="36"/>
      <c r="LY66" s="36"/>
      <c r="LZ66" s="36"/>
      <c r="MA66" s="36"/>
      <c r="MB66" s="36"/>
      <c r="MC66" s="36"/>
      <c r="MD66" s="36"/>
      <c r="ME66" s="36"/>
      <c r="MF66" s="36"/>
      <c r="MG66" s="36"/>
      <c r="MH66" s="36"/>
      <c r="MI66" s="36"/>
      <c r="MJ66" s="36"/>
      <c r="MK66" s="36"/>
      <c r="ML66" s="36"/>
      <c r="MM66" s="36"/>
      <c r="MN66" s="36"/>
      <c r="MO66" s="36"/>
      <c r="MP66" s="36"/>
      <c r="MQ66" s="36"/>
      <c r="MR66" s="36"/>
      <c r="MS66" s="36"/>
      <c r="MT66" s="36"/>
      <c r="MU66" s="36"/>
      <c r="MV66" s="36"/>
      <c r="MW66" s="36"/>
      <c r="MX66" s="36"/>
      <c r="MY66" s="36"/>
      <c r="MZ66" s="36"/>
      <c r="NA66" s="36"/>
      <c r="NB66" s="36"/>
      <c r="NC66" s="36"/>
      <c r="ND66" s="36"/>
      <c r="NE66" s="36"/>
      <c r="NF66" s="36"/>
      <c r="NG66" s="36"/>
      <c r="NH66" s="36"/>
      <c r="NI66" s="36"/>
      <c r="NJ66" s="36"/>
      <c r="NK66" s="36"/>
      <c r="NL66" s="36"/>
      <c r="NM66" s="36"/>
      <c r="NN66" s="36"/>
      <c r="NO66" s="36"/>
      <c r="NP66" s="36"/>
      <c r="NQ66" s="36"/>
      <c r="NR66" s="36"/>
      <c r="NS66" s="36"/>
      <c r="NT66" s="36"/>
      <c r="NU66" s="36"/>
      <c r="NV66" s="36"/>
      <c r="NW66" s="36"/>
      <c r="NX66" s="36"/>
      <c r="NY66" s="36"/>
      <c r="NZ66" s="36"/>
      <c r="OA66" s="36"/>
      <c r="OB66" s="36"/>
      <c r="OC66" s="36"/>
      <c r="OD66" s="36"/>
      <c r="OE66" s="36"/>
      <c r="OF66" s="36"/>
      <c r="OG66" s="36"/>
      <c r="OH66" s="36"/>
      <c r="OI66" s="36"/>
      <c r="OJ66" s="36"/>
      <c r="OK66" s="36"/>
      <c r="OL66" s="36"/>
      <c r="OM66" s="36"/>
      <c r="ON66" s="36"/>
      <c r="OO66" s="36"/>
      <c r="OP66" s="36"/>
      <c r="OQ66" s="36"/>
      <c r="OR66" s="36"/>
      <c r="OS66" s="36"/>
      <c r="OT66" s="36"/>
      <c r="OU66" s="36"/>
      <c r="OV66" s="36"/>
      <c r="OW66" s="36"/>
      <c r="OX66" s="36"/>
      <c r="OY66" s="36"/>
      <c r="OZ66" s="36"/>
      <c r="PA66" s="36"/>
      <c r="PB66" s="36"/>
      <c r="PC66" s="36"/>
      <c r="PD66" s="36"/>
      <c r="PE66" s="36"/>
      <c r="PF66" s="36"/>
      <c r="PG66" s="36"/>
      <c r="PH66" s="36"/>
      <c r="PI66" s="36"/>
      <c r="PJ66" s="36"/>
      <c r="PK66" s="36"/>
      <c r="PL66" s="36"/>
      <c r="PM66" s="36"/>
      <c r="PN66" s="36"/>
      <c r="PO66" s="36"/>
      <c r="PP66" s="36"/>
      <c r="PQ66" s="36"/>
      <c r="PR66" s="36"/>
      <c r="PS66" s="36"/>
      <c r="PT66" s="36"/>
      <c r="PU66" s="36"/>
      <c r="PV66" s="36"/>
      <c r="PW66" s="36"/>
      <c r="PX66" s="36"/>
      <c r="PY66" s="36"/>
      <c r="PZ66" s="36"/>
      <c r="QA66" s="36"/>
      <c r="QB66" s="36"/>
      <c r="QC66" s="36"/>
      <c r="QD66" s="36"/>
      <c r="QE66" s="36"/>
      <c r="QF66" s="36"/>
      <c r="QG66" s="36"/>
      <c r="QH66" s="36"/>
      <c r="QI66" s="36"/>
      <c r="QJ66" s="36"/>
      <c r="QK66" s="36"/>
      <c r="QL66" s="36"/>
      <c r="QM66" s="36"/>
      <c r="QN66" s="36"/>
      <c r="QO66" s="36"/>
      <c r="QP66" s="36"/>
      <c r="QQ66" s="36"/>
      <c r="QR66" s="36"/>
      <c r="QS66" s="36"/>
      <c r="QT66" s="36"/>
      <c r="QU66" s="36"/>
      <c r="QV66" s="36"/>
      <c r="QW66" s="36"/>
      <c r="QX66" s="36"/>
      <c r="QY66" s="36"/>
      <c r="QZ66" s="36"/>
      <c r="RA66" s="36"/>
      <c r="RB66" s="36"/>
      <c r="RC66" s="36"/>
      <c r="RD66" s="36"/>
      <c r="RE66" s="36"/>
      <c r="RF66" s="36"/>
      <c r="RG66" s="36"/>
      <c r="RH66" s="36"/>
      <c r="RI66" s="36"/>
      <c r="RJ66" s="36"/>
      <c r="RK66" s="36"/>
      <c r="RL66" s="36"/>
      <c r="RM66" s="36"/>
      <c r="RN66" s="36"/>
      <c r="RO66" s="36"/>
      <c r="RP66" s="36"/>
      <c r="RQ66" s="36"/>
      <c r="RR66" s="36"/>
      <c r="RS66" s="36"/>
      <c r="RT66" s="36"/>
      <c r="RU66" s="36"/>
      <c r="RV66" s="36"/>
      <c r="RW66" s="36"/>
      <c r="RX66" s="36"/>
      <c r="RY66" s="36"/>
      <c r="RZ66" s="36"/>
      <c r="SA66" s="36"/>
      <c r="SB66" s="36"/>
      <c r="SC66" s="36"/>
      <c r="SD66" s="36"/>
      <c r="SE66" s="36"/>
      <c r="SF66" s="36"/>
      <c r="SG66" s="36"/>
      <c r="SH66" s="36"/>
      <c r="SI66" s="36"/>
      <c r="SJ66" s="36"/>
      <c r="SK66" s="36"/>
      <c r="SL66" s="36"/>
      <c r="SM66" s="36"/>
      <c r="SN66" s="36"/>
      <c r="SO66" s="36"/>
      <c r="SP66" s="36"/>
      <c r="SQ66" s="36"/>
      <c r="SR66" s="36"/>
      <c r="SS66" s="36"/>
      <c r="ST66" s="36"/>
      <c r="SU66" s="36"/>
      <c r="SV66" s="36"/>
      <c r="SW66" s="36"/>
      <c r="SX66" s="36"/>
      <c r="SY66" s="36"/>
      <c r="SZ66" s="36"/>
      <c r="TA66" s="36"/>
      <c r="TB66" s="36"/>
      <c r="TC66" s="36"/>
      <c r="TD66" s="36"/>
      <c r="TE66" s="36"/>
      <c r="TF66" s="36"/>
      <c r="TG66" s="36"/>
      <c r="TH66" s="36"/>
      <c r="TI66" s="36"/>
      <c r="TJ66" s="36"/>
    </row>
    <row r="67" spans="1:530" s="11" customFormat="1" ht="15.75" x14ac:dyDescent="0.25">
      <c r="A67" s="68"/>
      <c r="B67" s="84"/>
      <c r="C67" s="87"/>
      <c r="D67" s="63" t="s">
        <v>13</v>
      </c>
      <c r="E67" s="63">
        <v>4113</v>
      </c>
      <c r="F67" s="102"/>
      <c r="G67" s="71"/>
      <c r="H67" s="73"/>
      <c r="I67" s="74"/>
      <c r="J67" s="74"/>
      <c r="K67" s="74"/>
      <c r="L67" s="75"/>
      <c r="M67" s="33"/>
      <c r="N67" s="10"/>
    </row>
    <row r="68" spans="1:530" s="11" customFormat="1" ht="15.75" x14ac:dyDescent="0.25">
      <c r="A68" s="68"/>
      <c r="B68" s="84"/>
      <c r="C68" s="87"/>
      <c r="D68" s="63" t="s">
        <v>24</v>
      </c>
      <c r="E68" s="63">
        <v>5101</v>
      </c>
      <c r="F68" s="102"/>
      <c r="G68" s="71"/>
      <c r="H68" s="73"/>
      <c r="I68" s="74"/>
      <c r="J68" s="74"/>
      <c r="K68" s="74"/>
      <c r="L68" s="75"/>
      <c r="M68" s="33"/>
      <c r="N68" s="10"/>
    </row>
    <row r="69" spans="1:530" s="11" customFormat="1" ht="15.75" x14ac:dyDescent="0.25">
      <c r="A69" s="68"/>
      <c r="B69" s="84"/>
      <c r="C69" s="87">
        <v>18</v>
      </c>
      <c r="D69" s="63" t="s">
        <v>14</v>
      </c>
      <c r="E69" s="63">
        <v>4113</v>
      </c>
      <c r="F69" s="102"/>
      <c r="G69" s="71"/>
      <c r="H69" s="73"/>
      <c r="I69" s="74"/>
      <c r="J69" s="74"/>
      <c r="K69" s="74"/>
      <c r="L69" s="75"/>
      <c r="M69" s="33"/>
      <c r="N69" s="10"/>
    </row>
    <row r="70" spans="1:530" s="11" customFormat="1" ht="15.75" x14ac:dyDescent="0.25">
      <c r="A70" s="68"/>
      <c r="B70" s="84"/>
      <c r="C70" s="87"/>
      <c r="D70" s="63" t="s">
        <v>13</v>
      </c>
      <c r="E70" s="63">
        <v>4213</v>
      </c>
      <c r="F70" s="102"/>
      <c r="G70" s="71"/>
      <c r="H70" s="73"/>
      <c r="I70" s="74"/>
      <c r="J70" s="74"/>
      <c r="K70" s="74"/>
      <c r="L70" s="75"/>
      <c r="M70" s="33"/>
      <c r="N70" s="10"/>
    </row>
    <row r="71" spans="1:530" s="11" customFormat="1" ht="15.75" x14ac:dyDescent="0.25">
      <c r="A71" s="68"/>
      <c r="B71" s="84"/>
      <c r="C71" s="87"/>
      <c r="D71" s="63" t="s">
        <v>24</v>
      </c>
      <c r="E71" s="63">
        <v>6153</v>
      </c>
      <c r="F71" s="102"/>
      <c r="G71" s="71"/>
      <c r="H71" s="73"/>
      <c r="I71" s="74"/>
      <c r="J71" s="74"/>
      <c r="K71" s="74"/>
      <c r="L71" s="75"/>
      <c r="M71" s="33"/>
      <c r="N71" s="10"/>
    </row>
    <row r="72" spans="1:530" s="11" customFormat="1" ht="15.75" x14ac:dyDescent="0.25">
      <c r="A72" s="68"/>
      <c r="B72" s="84"/>
      <c r="C72" s="87">
        <v>19</v>
      </c>
      <c r="D72" s="63" t="s">
        <v>14</v>
      </c>
      <c r="E72" s="63">
        <v>4113</v>
      </c>
      <c r="F72" s="102"/>
      <c r="G72" s="71"/>
      <c r="H72" s="73"/>
      <c r="I72" s="74"/>
      <c r="J72" s="74"/>
      <c r="K72" s="74"/>
      <c r="L72" s="75"/>
      <c r="M72" s="33"/>
      <c r="N72" s="10"/>
    </row>
    <row r="73" spans="1:530" s="11" customFormat="1" ht="15.75" x14ac:dyDescent="0.25">
      <c r="A73" s="68"/>
      <c r="B73" s="84"/>
      <c r="C73" s="87"/>
      <c r="D73" s="63" t="s">
        <v>13</v>
      </c>
      <c r="E73" s="63">
        <v>6153</v>
      </c>
      <c r="F73" s="102"/>
      <c r="G73" s="71"/>
      <c r="H73" s="73"/>
      <c r="I73" s="74"/>
      <c r="J73" s="74"/>
      <c r="K73" s="74"/>
      <c r="L73" s="75"/>
      <c r="M73" s="33"/>
      <c r="N73" s="10"/>
    </row>
    <row r="74" spans="1:530" s="11" customFormat="1" ht="15.75" x14ac:dyDescent="0.25">
      <c r="A74" s="68"/>
      <c r="B74" s="84"/>
      <c r="C74" s="87"/>
      <c r="D74" s="63" t="s">
        <v>18</v>
      </c>
      <c r="E74" s="63">
        <v>5101</v>
      </c>
      <c r="F74" s="102"/>
      <c r="G74" s="90"/>
      <c r="H74" s="94"/>
      <c r="I74" s="95"/>
      <c r="J74" s="95"/>
      <c r="K74" s="95"/>
      <c r="L74" s="96"/>
      <c r="M74" s="33"/>
      <c r="N74" s="10"/>
    </row>
    <row r="75" spans="1:530" s="31" customFormat="1" ht="16.5" thickBot="1" x14ac:dyDescent="0.3">
      <c r="A75" s="14"/>
      <c r="B75" s="85"/>
      <c r="C75" s="88" t="s">
        <v>42</v>
      </c>
      <c r="D75" s="88"/>
      <c r="E75" s="88"/>
      <c r="F75" s="52">
        <f>F62+F63+F66+F67+F68+F69+F70+F71+F72+F73+F74</f>
        <v>165.13</v>
      </c>
      <c r="G75" s="97"/>
      <c r="H75" s="97"/>
      <c r="I75" s="97"/>
      <c r="J75" s="97"/>
      <c r="K75" s="97"/>
      <c r="L75" s="98"/>
      <c r="M75" s="30"/>
      <c r="N75" s="30"/>
    </row>
    <row r="76" spans="1:530" s="7" customFormat="1" ht="16.5" thickBot="1" x14ac:dyDescent="0.3">
      <c r="A76" s="40"/>
      <c r="B76" s="192"/>
      <c r="C76" s="192"/>
      <c r="D76" s="192"/>
      <c r="E76" s="192"/>
      <c r="F76" s="5"/>
      <c r="G76" s="5"/>
      <c r="H76" s="5"/>
      <c r="I76" s="5"/>
      <c r="J76" s="5"/>
      <c r="K76" s="5"/>
      <c r="L76" s="40"/>
    </row>
    <row r="77" spans="1:530" s="7" customFormat="1" ht="28.5" customHeight="1" thickBot="1" x14ac:dyDescent="0.3">
      <c r="A77" s="40"/>
      <c r="B77" s="180" t="s">
        <v>48</v>
      </c>
      <c r="C77" s="181"/>
      <c r="D77" s="181"/>
      <c r="E77" s="181"/>
      <c r="F77" s="64">
        <f>F31+F45+F61+F75</f>
        <v>1407.25</v>
      </c>
      <c r="G77" s="5"/>
      <c r="H77" s="5"/>
      <c r="I77" s="5"/>
      <c r="J77" s="5"/>
      <c r="K77" s="5"/>
      <c r="L77" s="40"/>
    </row>
    <row r="78" spans="1:530" s="7" customFormat="1" ht="16.5" thickBot="1" x14ac:dyDescent="0.3">
      <c r="A78" s="40"/>
      <c r="B78" s="5"/>
      <c r="C78" s="5"/>
      <c r="D78" s="5"/>
      <c r="E78" s="5"/>
      <c r="F78" s="5"/>
      <c r="G78" s="5"/>
      <c r="H78" s="5"/>
      <c r="I78" s="5"/>
      <c r="J78" s="5"/>
      <c r="K78" s="5"/>
      <c r="L78" s="40"/>
    </row>
    <row r="79" spans="1:530" s="7" customFormat="1" ht="33" customHeight="1" thickBot="1" x14ac:dyDescent="0.3">
      <c r="A79" s="40"/>
      <c r="B79" s="180" t="s">
        <v>47</v>
      </c>
      <c r="C79" s="181"/>
      <c r="D79" s="181"/>
      <c r="E79" s="182"/>
      <c r="F79" s="65">
        <v>29691.41</v>
      </c>
      <c r="G79" s="5"/>
      <c r="H79" s="5"/>
      <c r="I79" s="5"/>
      <c r="J79" s="5"/>
      <c r="K79" s="5"/>
      <c r="L79" s="40"/>
    </row>
    <row r="80" spans="1:530" s="7" customFormat="1" ht="16.5" thickBot="1" x14ac:dyDescent="0.3">
      <c r="A80" s="40"/>
      <c r="B80" s="5"/>
      <c r="C80" s="5"/>
      <c r="D80" s="5"/>
      <c r="E80" s="5"/>
      <c r="F80" s="5"/>
      <c r="G80" s="5"/>
      <c r="H80" s="6"/>
      <c r="I80" s="5"/>
      <c r="J80" s="5"/>
      <c r="K80" s="5"/>
      <c r="L80" s="40"/>
    </row>
    <row r="81" spans="1:12" s="7" customFormat="1" ht="29.25" customHeight="1" thickBot="1" x14ac:dyDescent="0.3">
      <c r="A81" s="40"/>
      <c r="B81" s="183" t="s">
        <v>49</v>
      </c>
      <c r="C81" s="184"/>
      <c r="D81" s="184"/>
      <c r="E81" s="184"/>
      <c r="F81" s="66">
        <f>F77/F79*100</f>
        <v>4.7395862978551708</v>
      </c>
      <c r="G81" s="5"/>
      <c r="H81" s="6"/>
      <c r="I81" s="5"/>
      <c r="J81" s="5"/>
      <c r="K81" s="5"/>
      <c r="L81" s="40"/>
    </row>
    <row r="82" spans="1:12" s="7" customFormat="1" ht="16.5" thickBot="1" x14ac:dyDescent="0.3">
      <c r="A82" s="40"/>
      <c r="B82" s="5"/>
      <c r="C82" s="5"/>
      <c r="D82" s="5"/>
      <c r="E82" s="5"/>
      <c r="F82" s="5"/>
      <c r="G82" s="5"/>
      <c r="H82" s="6"/>
      <c r="I82" s="5"/>
      <c r="J82" s="5"/>
      <c r="K82" s="5"/>
      <c r="L82" s="40"/>
    </row>
    <row r="83" spans="1:12" s="7" customFormat="1" ht="15.75" customHeight="1" x14ac:dyDescent="0.3">
      <c r="A83" s="40"/>
      <c r="B83" s="5"/>
      <c r="C83" s="5"/>
      <c r="D83" s="5"/>
      <c r="E83" s="41" t="s">
        <v>22</v>
      </c>
      <c r="F83" s="37">
        <f>F8+F9+F10+F52+F54+F55</f>
        <v>123.93</v>
      </c>
      <c r="G83" s="6"/>
      <c r="H83" s="6"/>
      <c r="I83" s="5"/>
      <c r="J83" s="5"/>
      <c r="K83" s="5"/>
      <c r="L83" s="40"/>
    </row>
    <row r="84" spans="1:12" s="7" customFormat="1" ht="20.25" customHeight="1" x14ac:dyDescent="0.3">
      <c r="A84" s="40"/>
      <c r="B84" s="5"/>
      <c r="C84" s="5"/>
      <c r="D84" s="5"/>
      <c r="E84" s="42" t="s">
        <v>43</v>
      </c>
      <c r="F84" s="38">
        <f>F34+F35+F36+F37+F38+F46+F47+F48+F49+F50+F51+F58</f>
        <v>345.6699999999999</v>
      </c>
      <c r="G84" s="6"/>
      <c r="H84" s="6"/>
      <c r="I84" s="5"/>
      <c r="J84" s="5"/>
      <c r="K84" s="5"/>
      <c r="L84" s="40"/>
    </row>
    <row r="85" spans="1:12" s="7" customFormat="1" ht="15.75" customHeight="1" x14ac:dyDescent="0.3">
      <c r="A85" s="40"/>
      <c r="B85" s="5"/>
      <c r="C85" s="5"/>
      <c r="D85" s="5"/>
      <c r="E85" s="42" t="s">
        <v>12</v>
      </c>
      <c r="F85" s="38">
        <f>F11+F12+F13+F14+F15+F16+F17+F18+F19+F20+F21+F22+F23+F24+F25+F26+F27+F28+F29+F30</f>
        <v>720.06999999999994</v>
      </c>
      <c r="G85" s="6"/>
      <c r="H85" s="5"/>
      <c r="I85" s="5"/>
      <c r="J85" s="5"/>
      <c r="K85" s="5"/>
      <c r="L85" s="40"/>
    </row>
    <row r="86" spans="1:12" s="7" customFormat="1" ht="15.75" customHeight="1" thickBot="1" x14ac:dyDescent="0.35">
      <c r="A86" s="40"/>
      <c r="B86" s="5"/>
      <c r="C86" s="5"/>
      <c r="D86" s="5"/>
      <c r="E86" s="43" t="s">
        <v>36</v>
      </c>
      <c r="F86" s="39">
        <f>F40+F41+F42+F43+F44+F62+F63+F66+F67+F68+F69+F70+F71+F72+F73+F74</f>
        <v>217.57999999999998</v>
      </c>
      <c r="G86" s="6"/>
      <c r="H86" s="6"/>
      <c r="I86" s="5"/>
      <c r="J86" s="5"/>
      <c r="K86" s="5"/>
      <c r="L86" s="40"/>
    </row>
    <row r="87" spans="1:12" s="7" customFormat="1" ht="15.75" x14ac:dyDescent="0.25">
      <c r="A87" s="40"/>
      <c r="B87" s="5"/>
      <c r="C87" s="5"/>
      <c r="D87" s="5"/>
      <c r="E87" s="5"/>
      <c r="F87" s="5"/>
      <c r="G87" s="5"/>
      <c r="H87" s="5"/>
      <c r="I87" s="5"/>
      <c r="J87" s="5"/>
      <c r="K87" s="5"/>
      <c r="L87" s="40"/>
    </row>
    <row r="88" spans="1:12" s="7" customFormat="1" ht="15.75" x14ac:dyDescent="0.25">
      <c r="A88" s="40"/>
      <c r="B88" s="5"/>
      <c r="C88" s="5"/>
      <c r="D88" s="5"/>
      <c r="E88" s="6"/>
      <c r="F88" s="5"/>
      <c r="G88" s="5"/>
      <c r="H88" s="5"/>
      <c r="I88" s="5"/>
      <c r="J88" s="5"/>
      <c r="K88" s="5"/>
      <c r="L88" s="40"/>
    </row>
    <row r="89" spans="1:12" s="7" customFormat="1" ht="15.75" x14ac:dyDescent="0.25">
      <c r="A89" s="40"/>
      <c r="B89" s="5"/>
      <c r="C89" s="5"/>
      <c r="D89" s="5"/>
      <c r="E89" s="5"/>
      <c r="F89" s="6"/>
      <c r="G89" s="6"/>
      <c r="H89" s="5"/>
      <c r="I89" s="5"/>
      <c r="J89" s="5"/>
      <c r="K89" s="5"/>
      <c r="L89" s="40"/>
    </row>
    <row r="90" spans="1:12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</sheetData>
  <mergeCells count="64">
    <mergeCell ref="B79:E79"/>
    <mergeCell ref="B81:E81"/>
    <mergeCell ref="G61:L61"/>
    <mergeCell ref="H40:L44"/>
    <mergeCell ref="B46:B61"/>
    <mergeCell ref="C61:E61"/>
    <mergeCell ref="C45:E45"/>
    <mergeCell ref="G40:G44"/>
    <mergeCell ref="G45:L45"/>
    <mergeCell ref="B77:E77"/>
    <mergeCell ref="C55:C57"/>
    <mergeCell ref="C50:C51"/>
    <mergeCell ref="B76:E76"/>
    <mergeCell ref="B62:B63"/>
    <mergeCell ref="B34:B45"/>
    <mergeCell ref="C41:C43"/>
    <mergeCell ref="H58:L60"/>
    <mergeCell ref="C47:C49"/>
    <mergeCell ref="G46:G51"/>
    <mergeCell ref="G52:G57"/>
    <mergeCell ref="G58:G60"/>
    <mergeCell ref="F52:F53"/>
    <mergeCell ref="F58:F60"/>
    <mergeCell ref="F55:F57"/>
    <mergeCell ref="H55:L57"/>
    <mergeCell ref="H46:L51"/>
    <mergeCell ref="H52:L53"/>
    <mergeCell ref="H54:L54"/>
    <mergeCell ref="G34:G39"/>
    <mergeCell ref="F34:F39"/>
    <mergeCell ref="F40:F44"/>
    <mergeCell ref="H32:L32"/>
    <mergeCell ref="H33:L33"/>
    <mergeCell ref="H34:L38"/>
    <mergeCell ref="B1:E1"/>
    <mergeCell ref="H6:L6"/>
    <mergeCell ref="B8:B31"/>
    <mergeCell ref="H7:L7"/>
    <mergeCell ref="H10:L10"/>
    <mergeCell ref="H9:L9"/>
    <mergeCell ref="H8:L8"/>
    <mergeCell ref="G11:G30"/>
    <mergeCell ref="H11:L30"/>
    <mergeCell ref="G31:L31"/>
    <mergeCell ref="B4:L4"/>
    <mergeCell ref="C25:C26"/>
    <mergeCell ref="C31:E31"/>
    <mergeCell ref="G8:G10"/>
    <mergeCell ref="A66:A74"/>
    <mergeCell ref="C62:C63"/>
    <mergeCell ref="G62:G63"/>
    <mergeCell ref="H62:L63"/>
    <mergeCell ref="H64:L64"/>
    <mergeCell ref="H65:L65"/>
    <mergeCell ref="B66:B75"/>
    <mergeCell ref="C66:C68"/>
    <mergeCell ref="C69:C71"/>
    <mergeCell ref="C72:C74"/>
    <mergeCell ref="C75:E75"/>
    <mergeCell ref="G66:G74"/>
    <mergeCell ref="H66:L74"/>
    <mergeCell ref="G75:L75"/>
    <mergeCell ref="F62:F63"/>
    <mergeCell ref="F66:F74"/>
  </mergeCells>
  <pageMargins left="0" right="0.78125" top="0.5" bottom="0.5" header="0.3" footer="0.3"/>
  <pageSetup orientation="landscape" r:id="rId1"/>
  <headerFooter>
    <oddFooter>&amp;L          &amp;"Times New Roman,Regular"&amp;10Дијана Бијелић&amp;R&amp;"Times New Roman,Regular"&amp;10Јануар.2023.године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2023-01-21T14:34:35Z</cp:lastPrinted>
  <dcterms:created xsi:type="dcterms:W3CDTF">2022-12-17T18:59:26Z</dcterms:created>
  <dcterms:modified xsi:type="dcterms:W3CDTF">2023-10-16T05:48:01Z</dcterms:modified>
</cp:coreProperties>
</file>