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35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21" i="1" l="1"/>
  <c r="F125" i="1" l="1"/>
  <c r="F111" i="1" l="1"/>
  <c r="F91" i="1"/>
  <c r="F33" i="1"/>
  <c r="F28" i="1"/>
  <c r="G119" i="1"/>
  <c r="H119" i="1"/>
  <c r="I119" i="1"/>
  <c r="J119" i="1"/>
  <c r="K119" i="1"/>
  <c r="L119" i="1"/>
  <c r="F119" i="1"/>
  <c r="G111" i="1"/>
  <c r="H111" i="1"/>
  <c r="I111" i="1"/>
  <c r="J111" i="1"/>
  <c r="K111" i="1"/>
  <c r="L111" i="1"/>
  <c r="G91" i="1"/>
  <c r="H91" i="1"/>
  <c r="I91" i="1"/>
  <c r="J91" i="1"/>
  <c r="K91" i="1"/>
  <c r="L91" i="1"/>
  <c r="G33" i="1"/>
  <c r="H33" i="1"/>
  <c r="I33" i="1"/>
  <c r="J33" i="1"/>
  <c r="K33" i="1"/>
  <c r="L33" i="1"/>
  <c r="G28" i="1"/>
  <c r="H28" i="1"/>
  <c r="I28" i="1"/>
  <c r="J28" i="1"/>
  <c r="K28" i="1"/>
  <c r="L28" i="1"/>
  <c r="G13" i="1"/>
  <c r="H13" i="1"/>
  <c r="I13" i="1"/>
  <c r="J13" i="1"/>
  <c r="K13" i="1"/>
  <c r="L13" i="1"/>
  <c r="F13" i="1"/>
  <c r="I121" i="1" l="1"/>
  <c r="H121" i="1"/>
  <c r="M111" i="1"/>
  <c r="G121" i="1"/>
  <c r="J121" i="1"/>
  <c r="M91" i="1"/>
  <c r="F121" i="1"/>
  <c r="L121" i="1"/>
  <c r="M92" i="1"/>
</calcChain>
</file>

<file path=xl/sharedStrings.xml><?xml version="1.0" encoding="utf-8"?>
<sst xmlns="http://schemas.openxmlformats.org/spreadsheetml/2006/main" count="100" uniqueCount="35">
  <si>
    <t>ТАБЕЛАРНИ ПРЕГЛЕД РЕПРЕЗЕНТАТИВНИХ ШУМА ЗА ШПП „НЕВЕСИЊСКО-ГАТАЧКО</t>
  </si>
  <si>
    <t>Привредна јединица</t>
  </si>
  <si>
    <t>Одјел</t>
  </si>
  <si>
    <t>Одсјек</t>
  </si>
  <si>
    <t>Газдинска класа</t>
  </si>
  <si>
    <t>(ha)</t>
  </si>
  <si>
    <t xml:space="preserve">Високе шуме са природном обновом ц.бор </t>
  </si>
  <si>
    <t>Шумске културе</t>
  </si>
  <si>
    <t>Изданачке шуме бк/ос</t>
  </si>
  <si>
    <t>-</t>
  </si>
  <si>
    <t>77/2</t>
  </si>
  <si>
    <t xml:space="preserve">Површина </t>
  </si>
  <si>
    <t>Високе шуме неподесне за газдовање</t>
  </si>
  <si>
    <t>Укупно ПЈ "Црвањ"</t>
  </si>
  <si>
    <t>Укупно ПЈ "Лебршник Троглав"</t>
  </si>
  <si>
    <t>Виктор Грковић</t>
  </si>
  <si>
    <t>Јануар.2023. године</t>
  </si>
  <si>
    <r>
      <t xml:space="preserve"> </t>
    </r>
    <r>
      <rPr>
        <b/>
        <sz val="12"/>
        <color theme="1"/>
        <rFont val="Times New Roman"/>
        <family val="1"/>
      </rPr>
      <t>12. ШГ „БОТИН“ НЕВЕСИЊЕ</t>
    </r>
  </si>
  <si>
    <t>Укупно ПЈ "Вележ"</t>
  </si>
  <si>
    <t xml:space="preserve">        ШПП „НЕВЕСИЊСКО-ГАТАЧКО</t>
  </si>
  <si>
    <t>"Црвањ"</t>
  </si>
  <si>
    <t>"Лебршник-Троглав"</t>
  </si>
  <si>
    <t>Укупно ПЈ "И - Ј стијене</t>
  </si>
  <si>
    <t>"Изгори-Јабучке стијене"</t>
  </si>
  <si>
    <t>"Црвањ-Живањски поток"</t>
  </si>
  <si>
    <t>Укупно ПЈ "Ц-Живањски поток"</t>
  </si>
  <si>
    <t>"Кокошњак - Чичево"</t>
  </si>
  <si>
    <t>Укупно ПЈ "Кокошњак - Чичево"</t>
  </si>
  <si>
    <t>"Вележ"</t>
  </si>
  <si>
    <t>Високе шуме са природном обновом                                                                                                                                                                        бк/пл/хр/ол/</t>
  </si>
  <si>
    <t>Високе шуме са природном обновом                                                                                                                                                                         ј/с/ бк</t>
  </si>
  <si>
    <t>Укупно репрезентативне шуме на ШПП "Невесињско - Гатачко</t>
  </si>
  <si>
    <t>Укупна неспорна површина на  ШПП "Невесињско - Гатачко</t>
  </si>
  <si>
    <t>Процентуално учешће репрезентативних шума "Невесињско - Гатачко</t>
  </si>
  <si>
    <t>Укупно спорне површине (узурпације) "Невесињско - Гатачко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</si>
</sst>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 vertical="center" wrapText="1"/>
    </xf>
    <xf numFmtId="2" fontId="0" fillId="0" borderId="0" xfId="0" applyNumberFormat="1"/>
    <xf numFmtId="2" fontId="3" fillId="0" borderId="20" xfId="0" applyNumberFormat="1" applyFont="1" applyBorder="1" applyAlignment="1">
      <alignment horizontal="right" vertical="center" wrapText="1"/>
    </xf>
    <xf numFmtId="2" fontId="3" fillId="0" borderId="19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right" vertical="center" wrapText="1"/>
    </xf>
    <xf numFmtId="2" fontId="0" fillId="0" borderId="6" xfId="0" applyNumberFormat="1" applyBorder="1"/>
    <xf numFmtId="2" fontId="0" fillId="0" borderId="23" xfId="0" applyNumberFormat="1" applyBorder="1"/>
    <xf numFmtId="0" fontId="3" fillId="0" borderId="8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right" vertical="center" wrapText="1"/>
    </xf>
    <xf numFmtId="2" fontId="0" fillId="0" borderId="9" xfId="0" applyNumberForma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right" vertical="center" wrapText="1"/>
    </xf>
    <xf numFmtId="2" fontId="5" fillId="0" borderId="23" xfId="0" applyNumberFormat="1" applyFont="1" applyBorder="1"/>
    <xf numFmtId="0" fontId="4" fillId="0" borderId="0" xfId="0" applyFont="1" applyBorder="1"/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right" vertical="center" wrapText="1"/>
    </xf>
    <xf numFmtId="2" fontId="5" fillId="0" borderId="6" xfId="0" applyNumberFormat="1" applyFont="1" applyBorder="1"/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2" fontId="0" fillId="0" borderId="34" xfId="0" applyNumberFormat="1" applyBorder="1"/>
    <xf numFmtId="0" fontId="0" fillId="3" borderId="15" xfId="0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2" fontId="0" fillId="0" borderId="6" xfId="0" applyNumberFormat="1" applyFont="1" applyBorder="1"/>
    <xf numFmtId="2" fontId="0" fillId="0" borderId="2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23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Border="1"/>
    <xf numFmtId="2" fontId="1" fillId="3" borderId="28" xfId="0" applyNumberFormat="1" applyFont="1" applyFill="1" applyBorder="1" applyAlignment="1">
      <alignment horizontal="right" vertical="center" wrapText="1"/>
    </xf>
    <xf numFmtId="2" fontId="1" fillId="3" borderId="29" xfId="0" applyNumberFormat="1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right" vertical="center" wrapText="1"/>
    </xf>
    <xf numFmtId="2" fontId="3" fillId="3" borderId="9" xfId="0" applyNumberFormat="1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right" vertical="center" wrapText="1"/>
    </xf>
    <xf numFmtId="2" fontId="5" fillId="0" borderId="9" xfId="0" applyNumberFormat="1" applyFont="1" applyBorder="1"/>
    <xf numFmtId="2" fontId="6" fillId="3" borderId="8" xfId="0" applyNumberFormat="1" applyFont="1" applyFill="1" applyBorder="1" applyAlignment="1">
      <alignment horizontal="right" vertical="center" wrapText="1"/>
    </xf>
    <xf numFmtId="2" fontId="6" fillId="3" borderId="9" xfId="0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/>
    <xf numFmtId="2" fontId="3" fillId="3" borderId="37" xfId="0" applyNumberFormat="1" applyFont="1" applyFill="1" applyBorder="1" applyAlignment="1">
      <alignment horizontal="right" vertical="center" wrapText="1"/>
    </xf>
    <xf numFmtId="2" fontId="3" fillId="3" borderId="42" xfId="0" applyNumberFormat="1" applyFont="1" applyFill="1" applyBorder="1" applyAlignment="1">
      <alignment horizontal="right" vertical="center" wrapText="1"/>
    </xf>
    <xf numFmtId="2" fontId="6" fillId="3" borderId="37" xfId="0" applyNumberFormat="1" applyFont="1" applyFill="1" applyBorder="1" applyAlignment="1">
      <alignment horizontal="right" vertical="center" wrapText="1"/>
    </xf>
    <xf numFmtId="2" fontId="6" fillId="3" borderId="42" xfId="0" applyNumberFormat="1" applyFont="1" applyFill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right" vertical="center" wrapText="1"/>
    </xf>
    <xf numFmtId="0" fontId="5" fillId="0" borderId="3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2" fontId="5" fillId="0" borderId="46" xfId="0" applyNumberFormat="1" applyFont="1" applyBorder="1" applyAlignment="1">
      <alignment horizontal="right" vertical="center" wrapText="1"/>
    </xf>
    <xf numFmtId="2" fontId="5" fillId="0" borderId="36" xfId="0" applyNumberFormat="1" applyFont="1" applyBorder="1" applyAlignment="1">
      <alignment horizontal="right" vertical="center" wrapText="1"/>
    </xf>
    <xf numFmtId="2" fontId="3" fillId="0" borderId="47" xfId="0" applyNumberFormat="1" applyFont="1" applyBorder="1" applyAlignment="1">
      <alignment horizontal="right" vertical="center" wrapText="1"/>
    </xf>
    <xf numFmtId="2" fontId="5" fillId="0" borderId="48" xfId="0" applyNumberFormat="1" applyFont="1" applyBorder="1"/>
    <xf numFmtId="2" fontId="0" fillId="0" borderId="48" xfId="0" applyNumberFormat="1" applyBorder="1"/>
    <xf numFmtId="2" fontId="0" fillId="0" borderId="49" xfId="0" applyNumberFormat="1" applyBorder="1"/>
    <xf numFmtId="2" fontId="5" fillId="0" borderId="47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2" fontId="2" fillId="3" borderId="29" xfId="0" applyNumberFormat="1" applyFont="1" applyFill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6" fillId="3" borderId="10" xfId="0" applyNumberFormat="1" applyFont="1" applyFill="1" applyBorder="1" applyAlignment="1">
      <alignment horizontal="right" vertical="center" wrapText="1"/>
    </xf>
    <xf numFmtId="0" fontId="3" fillId="0" borderId="50" xfId="0" applyFont="1" applyBorder="1" applyAlignment="1">
      <alignment horizontal="center" vertical="center" wrapText="1"/>
    </xf>
    <xf numFmtId="2" fontId="3" fillId="0" borderId="50" xfId="0" applyNumberFormat="1" applyFont="1" applyBorder="1" applyAlignment="1">
      <alignment horizontal="righ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43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right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  <color rgb="FF99FF99"/>
      <color rgb="FFFFCD2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7"/>
  <sheetViews>
    <sheetView tabSelected="1" view="pageLayout" topLeftCell="C109" zoomScaleNormal="100" workbookViewId="0">
      <selection activeCell="L123" sqref="L123"/>
    </sheetView>
  </sheetViews>
  <sheetFormatPr defaultRowHeight="15" x14ac:dyDescent="0.25"/>
  <cols>
    <col min="1" max="1" width="3.5703125" customWidth="1"/>
    <col min="2" max="2" width="15" customWidth="1"/>
    <col min="5" max="5" width="10.7109375" customWidth="1"/>
    <col min="6" max="6" width="11" customWidth="1"/>
    <col min="7" max="7" width="16.28515625" customWidth="1"/>
    <col min="8" max="8" width="17.140625" customWidth="1"/>
    <col min="9" max="9" width="14.28515625" customWidth="1"/>
    <col min="10" max="10" width="11.5703125" customWidth="1"/>
    <col min="11" max="11" width="11" customWidth="1"/>
    <col min="12" max="12" width="14.140625" customWidth="1"/>
  </cols>
  <sheetData>
    <row r="1" spans="2:12" ht="18.75" x14ac:dyDescent="0.25">
      <c r="B1" s="107" t="s">
        <v>17</v>
      </c>
      <c r="C1" s="107"/>
      <c r="D1" s="107"/>
      <c r="E1" s="107"/>
    </row>
    <row r="2" spans="2:12" ht="15.75" x14ac:dyDescent="0.25">
      <c r="B2" s="1" t="s">
        <v>19</v>
      </c>
    </row>
    <row r="3" spans="2:12" ht="16.5" thickBot="1" x14ac:dyDescent="0.3">
      <c r="B3" s="2"/>
    </row>
    <row r="4" spans="2:12" ht="30" customHeight="1" thickBot="1" x14ac:dyDescent="0.3">
      <c r="B4" s="108" t="s">
        <v>0</v>
      </c>
      <c r="C4" s="109"/>
      <c r="D4" s="109"/>
      <c r="E4" s="109"/>
      <c r="F4" s="109"/>
      <c r="G4" s="109"/>
      <c r="H4" s="109"/>
      <c r="I4" s="109"/>
      <c r="J4" s="109"/>
      <c r="K4" s="109"/>
      <c r="L4" s="110"/>
    </row>
    <row r="5" spans="2:12" ht="16.5" thickBot="1" x14ac:dyDescent="0.3">
      <c r="B5" s="2"/>
    </row>
    <row r="6" spans="2:12" ht="60" x14ac:dyDescent="0.25">
      <c r="B6" s="95" t="s">
        <v>1</v>
      </c>
      <c r="C6" s="97" t="s">
        <v>2</v>
      </c>
      <c r="D6" s="99" t="s">
        <v>3</v>
      </c>
      <c r="E6" s="97" t="s">
        <v>4</v>
      </c>
      <c r="F6" s="27" t="s">
        <v>11</v>
      </c>
      <c r="G6" s="27" t="s">
        <v>30</v>
      </c>
      <c r="H6" s="27" t="s">
        <v>29</v>
      </c>
      <c r="I6" s="28" t="s">
        <v>6</v>
      </c>
      <c r="J6" s="27" t="s">
        <v>7</v>
      </c>
      <c r="K6" s="29" t="s">
        <v>8</v>
      </c>
      <c r="L6" s="34" t="s">
        <v>12</v>
      </c>
    </row>
    <row r="7" spans="2:12" x14ac:dyDescent="0.25">
      <c r="B7" s="96"/>
      <c r="C7" s="98"/>
      <c r="D7" s="100"/>
      <c r="E7" s="98"/>
      <c r="F7" s="49" t="s">
        <v>5</v>
      </c>
      <c r="G7" s="30" t="s">
        <v>5</v>
      </c>
      <c r="H7" s="30" t="s">
        <v>5</v>
      </c>
      <c r="I7" s="31" t="s">
        <v>5</v>
      </c>
      <c r="J7" s="30" t="s">
        <v>5</v>
      </c>
      <c r="K7" s="32" t="s">
        <v>5</v>
      </c>
      <c r="L7" s="35" t="s">
        <v>5</v>
      </c>
    </row>
    <row r="8" spans="2:12" ht="15.75" thickBot="1" x14ac:dyDescent="0.3">
      <c r="B8" s="36">
        <v>1</v>
      </c>
      <c r="C8" s="37">
        <v>2</v>
      </c>
      <c r="D8" s="37">
        <v>3</v>
      </c>
      <c r="E8" s="37">
        <v>4</v>
      </c>
      <c r="F8" s="38">
        <v>5</v>
      </c>
      <c r="G8" s="37">
        <v>6</v>
      </c>
      <c r="H8" s="37">
        <v>7</v>
      </c>
      <c r="I8" s="37">
        <v>8</v>
      </c>
      <c r="J8" s="37">
        <v>9</v>
      </c>
      <c r="K8" s="37">
        <v>10</v>
      </c>
      <c r="L8" s="39">
        <v>11</v>
      </c>
    </row>
    <row r="9" spans="2:12" ht="16.5" customHeight="1" x14ac:dyDescent="0.25">
      <c r="B9" s="93" t="s">
        <v>20</v>
      </c>
      <c r="C9" s="4">
        <v>81</v>
      </c>
      <c r="D9" s="4">
        <v>1</v>
      </c>
      <c r="E9" s="4">
        <v>3202</v>
      </c>
      <c r="F9" s="5">
        <v>15</v>
      </c>
      <c r="G9" s="5"/>
      <c r="H9" s="5"/>
      <c r="I9" s="5"/>
      <c r="J9" s="5">
        <v>15</v>
      </c>
      <c r="K9" s="8"/>
      <c r="L9" s="33"/>
    </row>
    <row r="10" spans="2:12" ht="16.5" customHeight="1" x14ac:dyDescent="0.25">
      <c r="B10" s="93"/>
      <c r="C10" s="3">
        <v>81</v>
      </c>
      <c r="D10" s="3">
        <v>1</v>
      </c>
      <c r="E10" s="3">
        <v>3228</v>
      </c>
      <c r="F10" s="6">
        <v>15</v>
      </c>
      <c r="G10" s="6"/>
      <c r="H10" s="6"/>
      <c r="I10" s="6"/>
      <c r="J10" s="6">
        <v>15</v>
      </c>
      <c r="K10" s="9"/>
      <c r="L10" s="13"/>
    </row>
    <row r="11" spans="2:12" ht="16.5" customHeight="1" x14ac:dyDescent="0.25">
      <c r="B11" s="93"/>
      <c r="C11" s="3">
        <v>81</v>
      </c>
      <c r="D11" s="3">
        <v>2</v>
      </c>
      <c r="E11" s="3">
        <v>3201</v>
      </c>
      <c r="F11" s="6">
        <v>10</v>
      </c>
      <c r="G11" s="6"/>
      <c r="H11" s="6"/>
      <c r="I11" s="6"/>
      <c r="J11" s="6">
        <v>10</v>
      </c>
      <c r="K11" s="9"/>
      <c r="L11" s="13"/>
    </row>
    <row r="12" spans="2:12" ht="16.5" customHeight="1" x14ac:dyDescent="0.25">
      <c r="B12" s="93"/>
      <c r="C12" s="3">
        <v>81</v>
      </c>
      <c r="D12" s="3">
        <v>3</v>
      </c>
      <c r="E12" s="3">
        <v>3101</v>
      </c>
      <c r="F12" s="6">
        <v>5</v>
      </c>
      <c r="G12" s="6"/>
      <c r="H12" s="6"/>
      <c r="I12" s="6"/>
      <c r="J12" s="6">
        <v>5</v>
      </c>
      <c r="K12" s="9"/>
      <c r="L12" s="13"/>
    </row>
    <row r="13" spans="2:12" ht="16.5" customHeight="1" thickBot="1" x14ac:dyDescent="0.3">
      <c r="B13" s="115"/>
      <c r="C13" s="119" t="s">
        <v>13</v>
      </c>
      <c r="D13" s="105"/>
      <c r="E13" s="106"/>
      <c r="F13" s="63">
        <f>F9+F10+F11+F12</f>
        <v>45</v>
      </c>
      <c r="G13" s="63">
        <f t="shared" ref="G13:L13" si="0">G9+G10+G11+G12</f>
        <v>0</v>
      </c>
      <c r="H13" s="63">
        <f t="shared" si="0"/>
        <v>0</v>
      </c>
      <c r="I13" s="63">
        <f t="shared" si="0"/>
        <v>0</v>
      </c>
      <c r="J13" s="63">
        <f t="shared" si="0"/>
        <v>45</v>
      </c>
      <c r="K13" s="63">
        <f t="shared" si="0"/>
        <v>0</v>
      </c>
      <c r="L13" s="64">
        <f t="shared" si="0"/>
        <v>0</v>
      </c>
    </row>
    <row r="14" spans="2:12" ht="16.5" customHeight="1" x14ac:dyDescent="0.25">
      <c r="B14" s="93" t="s">
        <v>21</v>
      </c>
      <c r="C14" s="4">
        <v>340</v>
      </c>
      <c r="D14" s="4">
        <v>1</v>
      </c>
      <c r="E14" s="4">
        <v>1228</v>
      </c>
      <c r="F14" s="5">
        <v>10.41</v>
      </c>
      <c r="G14" s="5">
        <v>10.41</v>
      </c>
      <c r="H14" s="5"/>
      <c r="I14" s="5"/>
      <c r="J14" s="5"/>
      <c r="K14" s="8"/>
      <c r="L14" s="33"/>
    </row>
    <row r="15" spans="2:12" ht="16.5" customHeight="1" x14ac:dyDescent="0.25">
      <c r="B15" s="93"/>
      <c r="C15" s="3">
        <v>340</v>
      </c>
      <c r="D15" s="3">
        <v>3</v>
      </c>
      <c r="E15" s="3">
        <v>4119</v>
      </c>
      <c r="F15" s="6">
        <v>70.52</v>
      </c>
      <c r="G15" s="6"/>
      <c r="H15" s="6"/>
      <c r="I15" s="6"/>
      <c r="J15" s="6"/>
      <c r="K15" s="9">
        <v>70.52</v>
      </c>
      <c r="L15" s="13"/>
    </row>
    <row r="16" spans="2:12" ht="16.5" customHeight="1" x14ac:dyDescent="0.25">
      <c r="B16" s="93"/>
      <c r="C16" s="3">
        <v>341</v>
      </c>
      <c r="D16" s="3">
        <v>1</v>
      </c>
      <c r="E16" s="3">
        <v>1228</v>
      </c>
      <c r="F16" s="6">
        <v>45.18</v>
      </c>
      <c r="G16" s="6">
        <v>45.18</v>
      </c>
      <c r="H16" s="6"/>
      <c r="I16" s="6"/>
      <c r="J16" s="6"/>
      <c r="K16" s="9"/>
      <c r="L16" s="13"/>
    </row>
    <row r="17" spans="2:13" ht="16.5" customHeight="1" x14ac:dyDescent="0.25">
      <c r="B17" s="93"/>
      <c r="C17" s="3">
        <v>341</v>
      </c>
      <c r="D17" s="3">
        <v>2</v>
      </c>
      <c r="E17" s="3">
        <v>4119</v>
      </c>
      <c r="F17" s="6">
        <v>64.62</v>
      </c>
      <c r="G17" s="6"/>
      <c r="H17" s="6"/>
      <c r="I17" s="6"/>
      <c r="J17" s="6"/>
      <c r="K17" s="9">
        <v>64.62</v>
      </c>
      <c r="L17" s="13"/>
    </row>
    <row r="18" spans="2:13" ht="17.25" customHeight="1" x14ac:dyDescent="0.25">
      <c r="B18" s="93"/>
      <c r="C18" s="3">
        <v>357</v>
      </c>
      <c r="D18" s="3">
        <v>1</v>
      </c>
      <c r="E18" s="3">
        <v>1228</v>
      </c>
      <c r="F18" s="6">
        <v>84.84</v>
      </c>
      <c r="G18" s="6">
        <v>84.84</v>
      </c>
      <c r="H18" s="6"/>
      <c r="I18" s="6"/>
      <c r="J18" s="6"/>
      <c r="K18" s="9"/>
      <c r="L18" s="13"/>
    </row>
    <row r="19" spans="2:13" ht="17.25" customHeight="1" x14ac:dyDescent="0.25">
      <c r="B19" s="93"/>
      <c r="C19" s="3">
        <v>358</v>
      </c>
      <c r="D19" s="3">
        <v>1</v>
      </c>
      <c r="E19" s="3">
        <v>1228</v>
      </c>
      <c r="F19" s="6">
        <v>69.91</v>
      </c>
      <c r="G19" s="6">
        <v>69.91</v>
      </c>
      <c r="H19" s="6"/>
      <c r="I19" s="6"/>
      <c r="J19" s="6"/>
      <c r="K19" s="9"/>
      <c r="L19" s="13"/>
    </row>
    <row r="20" spans="2:13" ht="17.25" customHeight="1" x14ac:dyDescent="0.25">
      <c r="B20" s="93"/>
      <c r="C20" s="3">
        <v>360</v>
      </c>
      <c r="D20" s="3">
        <v>1</v>
      </c>
      <c r="E20" s="3">
        <v>1228</v>
      </c>
      <c r="F20" s="6">
        <v>64.599999999999994</v>
      </c>
      <c r="G20" s="6">
        <v>64.599999999999994</v>
      </c>
      <c r="H20" s="6"/>
      <c r="I20" s="6"/>
      <c r="J20" s="6"/>
      <c r="K20" s="9"/>
      <c r="L20" s="13"/>
    </row>
    <row r="21" spans="2:13" ht="17.25" customHeight="1" x14ac:dyDescent="0.25">
      <c r="B21" s="93"/>
      <c r="C21" s="3">
        <v>360</v>
      </c>
      <c r="D21" s="3">
        <v>2</v>
      </c>
      <c r="E21" s="3">
        <v>4119</v>
      </c>
      <c r="F21" s="6">
        <v>30.07</v>
      </c>
      <c r="G21" s="6"/>
      <c r="H21" s="6"/>
      <c r="I21" s="6"/>
      <c r="J21" s="6"/>
      <c r="K21" s="9">
        <v>30.07</v>
      </c>
      <c r="L21" s="13"/>
    </row>
    <row r="22" spans="2:13" ht="17.25" customHeight="1" x14ac:dyDescent="0.25">
      <c r="B22" s="93"/>
      <c r="C22" s="3">
        <v>361</v>
      </c>
      <c r="D22" s="3">
        <v>1</v>
      </c>
      <c r="E22" s="3">
        <v>1228</v>
      </c>
      <c r="F22" s="6">
        <v>87.07</v>
      </c>
      <c r="G22" s="6">
        <v>87.07</v>
      </c>
      <c r="H22" s="6"/>
      <c r="I22" s="6"/>
      <c r="J22" s="6"/>
      <c r="K22" s="9"/>
      <c r="L22" s="13"/>
    </row>
    <row r="23" spans="2:13" ht="17.25" customHeight="1" x14ac:dyDescent="0.25">
      <c r="B23" s="93"/>
      <c r="C23" s="3">
        <v>361</v>
      </c>
      <c r="D23" s="3">
        <v>2</v>
      </c>
      <c r="E23" s="3">
        <v>4119</v>
      </c>
      <c r="F23" s="6">
        <v>20.3</v>
      </c>
      <c r="G23" s="6"/>
      <c r="H23" s="6"/>
      <c r="I23" s="6"/>
      <c r="J23" s="6"/>
      <c r="K23" s="9">
        <v>20.3</v>
      </c>
      <c r="L23" s="13"/>
    </row>
    <row r="24" spans="2:13" ht="17.25" customHeight="1" x14ac:dyDescent="0.25">
      <c r="B24" s="93"/>
      <c r="C24" s="3">
        <v>362</v>
      </c>
      <c r="D24" s="3">
        <v>1</v>
      </c>
      <c r="E24" s="3">
        <v>1228</v>
      </c>
      <c r="F24" s="6">
        <v>76.599999999999994</v>
      </c>
      <c r="G24" s="6">
        <v>76.599999999999994</v>
      </c>
      <c r="H24" s="6"/>
      <c r="I24" s="6"/>
      <c r="J24" s="6"/>
      <c r="K24" s="9"/>
      <c r="L24" s="13"/>
    </row>
    <row r="25" spans="2:13" ht="17.25" customHeight="1" x14ac:dyDescent="0.25">
      <c r="B25" s="93"/>
      <c r="C25" s="3">
        <v>362</v>
      </c>
      <c r="D25" s="3">
        <v>2</v>
      </c>
      <c r="E25" s="3">
        <v>4119</v>
      </c>
      <c r="F25" s="6">
        <v>13.21</v>
      </c>
      <c r="G25" s="6"/>
      <c r="H25" s="6"/>
      <c r="I25" s="6"/>
      <c r="J25" s="6"/>
      <c r="K25" s="9">
        <v>13.21</v>
      </c>
      <c r="L25" s="13"/>
    </row>
    <row r="26" spans="2:13" ht="17.25" customHeight="1" x14ac:dyDescent="0.25">
      <c r="B26" s="93"/>
      <c r="C26" s="3">
        <v>364</v>
      </c>
      <c r="D26" s="3">
        <v>1</v>
      </c>
      <c r="E26" s="3">
        <v>3202</v>
      </c>
      <c r="F26" s="6">
        <v>13.31</v>
      </c>
      <c r="G26" s="6"/>
      <c r="H26" s="6"/>
      <c r="I26" s="6"/>
      <c r="J26" s="6">
        <v>13.31</v>
      </c>
      <c r="K26" s="9"/>
      <c r="L26" s="13"/>
    </row>
    <row r="27" spans="2:13" ht="16.5" customHeight="1" x14ac:dyDescent="0.25">
      <c r="B27" s="93"/>
      <c r="C27" s="3">
        <v>364</v>
      </c>
      <c r="D27" s="3">
        <v>2</v>
      </c>
      <c r="E27" s="3">
        <v>3202</v>
      </c>
      <c r="F27" s="6">
        <v>7.07</v>
      </c>
      <c r="G27" s="6"/>
      <c r="H27" s="6"/>
      <c r="I27" s="6"/>
      <c r="J27" s="6">
        <v>7.07</v>
      </c>
      <c r="K27" s="9"/>
      <c r="L27" s="13"/>
    </row>
    <row r="28" spans="2:13" ht="16.5" customHeight="1" thickBot="1" x14ac:dyDescent="0.3">
      <c r="B28" s="115"/>
      <c r="C28" s="119" t="s">
        <v>14</v>
      </c>
      <c r="D28" s="105"/>
      <c r="E28" s="106"/>
      <c r="F28" s="63">
        <f>F14+F15+F16+F17+F18+F19+F20+F21+F22+F23+F24+F25+F26+F27</f>
        <v>657.71</v>
      </c>
      <c r="G28" s="63">
        <f t="shared" ref="G28:L28" si="1">G14+G15+G16+G17+G18+G19+G20+G21+G22+G23+G24+G25+G26+G27</f>
        <v>438.61</v>
      </c>
      <c r="H28" s="63">
        <f t="shared" si="1"/>
        <v>0</v>
      </c>
      <c r="I28" s="63">
        <f t="shared" si="1"/>
        <v>0</v>
      </c>
      <c r="J28" s="63">
        <f t="shared" si="1"/>
        <v>20.380000000000003</v>
      </c>
      <c r="K28" s="63">
        <f t="shared" si="1"/>
        <v>198.72</v>
      </c>
      <c r="L28" s="64">
        <f t="shared" si="1"/>
        <v>0</v>
      </c>
      <c r="M28" s="7"/>
    </row>
    <row r="29" spans="2:13" ht="16.5" customHeight="1" x14ac:dyDescent="0.25">
      <c r="B29" s="112" t="s">
        <v>23</v>
      </c>
      <c r="C29" s="4">
        <v>5</v>
      </c>
      <c r="D29" s="4">
        <v>1</v>
      </c>
      <c r="E29" s="4">
        <v>1109</v>
      </c>
      <c r="F29" s="5">
        <v>44.79</v>
      </c>
      <c r="G29" s="5"/>
      <c r="H29" s="5">
        <v>44.79</v>
      </c>
      <c r="I29" s="5"/>
      <c r="J29" s="5"/>
      <c r="K29" s="8"/>
      <c r="L29" s="33"/>
    </row>
    <row r="30" spans="2:13" ht="16.5" customHeight="1" x14ac:dyDescent="0.25">
      <c r="B30" s="112"/>
      <c r="C30" s="3">
        <v>5</v>
      </c>
      <c r="D30" s="3">
        <v>2</v>
      </c>
      <c r="E30" s="3">
        <v>3202</v>
      </c>
      <c r="F30" s="6">
        <v>5.29</v>
      </c>
      <c r="G30" s="6"/>
      <c r="H30" s="6"/>
      <c r="I30" s="6"/>
      <c r="J30" s="6">
        <v>5.29</v>
      </c>
      <c r="K30" s="9"/>
      <c r="L30" s="13"/>
    </row>
    <row r="31" spans="2:13" ht="16.5" customHeight="1" x14ac:dyDescent="0.25">
      <c r="B31" s="112"/>
      <c r="C31" s="3">
        <v>6</v>
      </c>
      <c r="D31" s="3">
        <v>1</v>
      </c>
      <c r="E31" s="3">
        <v>1109</v>
      </c>
      <c r="F31" s="6">
        <v>54.69</v>
      </c>
      <c r="G31" s="6"/>
      <c r="H31" s="6">
        <v>54.69</v>
      </c>
      <c r="I31" s="6"/>
      <c r="J31" s="6"/>
      <c r="K31" s="9"/>
      <c r="L31" s="13"/>
    </row>
    <row r="32" spans="2:13" ht="16.5" customHeight="1" x14ac:dyDescent="0.25">
      <c r="B32" s="112"/>
      <c r="C32" s="3">
        <v>15</v>
      </c>
      <c r="D32" s="3">
        <v>1</v>
      </c>
      <c r="E32" s="3">
        <v>1115</v>
      </c>
      <c r="F32" s="6">
        <v>47.37</v>
      </c>
      <c r="G32" s="6"/>
      <c r="H32" s="6">
        <v>47.37</v>
      </c>
      <c r="I32" s="6"/>
      <c r="J32" s="6"/>
      <c r="K32" s="9"/>
      <c r="L32" s="13"/>
    </row>
    <row r="33" spans="2:13" ht="16.5" customHeight="1" thickBot="1" x14ac:dyDescent="0.3">
      <c r="B33" s="120"/>
      <c r="C33" s="88" t="s">
        <v>22</v>
      </c>
      <c r="D33" s="88"/>
      <c r="E33" s="89"/>
      <c r="F33" s="54">
        <f>F29+F30+F31+F32</f>
        <v>152.13999999999999</v>
      </c>
      <c r="G33" s="54">
        <f t="shared" ref="G33:L33" si="2">G29+G30+G31+G32</f>
        <v>0</v>
      </c>
      <c r="H33" s="54">
        <f t="shared" si="2"/>
        <v>146.85</v>
      </c>
      <c r="I33" s="54">
        <f t="shared" si="2"/>
        <v>0</v>
      </c>
      <c r="J33" s="54">
        <f t="shared" si="2"/>
        <v>5.29</v>
      </c>
      <c r="K33" s="54">
        <f t="shared" si="2"/>
        <v>0</v>
      </c>
      <c r="L33" s="55">
        <f t="shared" si="2"/>
        <v>0</v>
      </c>
      <c r="M33" s="7"/>
    </row>
    <row r="34" spans="2:13" ht="60" x14ac:dyDescent="0.25">
      <c r="B34" s="95" t="s">
        <v>1</v>
      </c>
      <c r="C34" s="97" t="s">
        <v>2</v>
      </c>
      <c r="D34" s="99" t="s">
        <v>3</v>
      </c>
      <c r="E34" s="97" t="s">
        <v>4</v>
      </c>
      <c r="F34" s="52" t="s">
        <v>11</v>
      </c>
      <c r="G34" s="52" t="s">
        <v>30</v>
      </c>
      <c r="H34" s="52" t="s">
        <v>29</v>
      </c>
      <c r="I34" s="50" t="s">
        <v>6</v>
      </c>
      <c r="J34" s="52" t="s">
        <v>7</v>
      </c>
      <c r="K34" s="29" t="s">
        <v>8</v>
      </c>
      <c r="L34" s="34" t="s">
        <v>12</v>
      </c>
    </row>
    <row r="35" spans="2:13" x14ac:dyDescent="0.25">
      <c r="B35" s="96"/>
      <c r="C35" s="98"/>
      <c r="D35" s="100"/>
      <c r="E35" s="98"/>
      <c r="F35" s="53" t="s">
        <v>5</v>
      </c>
      <c r="G35" s="53" t="s">
        <v>5</v>
      </c>
      <c r="H35" s="53" t="s">
        <v>5</v>
      </c>
      <c r="I35" s="51" t="s">
        <v>5</v>
      </c>
      <c r="J35" s="53" t="s">
        <v>5</v>
      </c>
      <c r="K35" s="32" t="s">
        <v>5</v>
      </c>
      <c r="L35" s="35" t="s">
        <v>5</v>
      </c>
    </row>
    <row r="36" spans="2:13" ht="15.75" thickBot="1" x14ac:dyDescent="0.3">
      <c r="B36" s="36">
        <v>1</v>
      </c>
      <c r="C36" s="61">
        <v>2</v>
      </c>
      <c r="D36" s="61">
        <v>3</v>
      </c>
      <c r="E36" s="61">
        <v>4</v>
      </c>
      <c r="F36" s="38">
        <v>5</v>
      </c>
      <c r="G36" s="61">
        <v>6</v>
      </c>
      <c r="H36" s="61">
        <v>7</v>
      </c>
      <c r="I36" s="61">
        <v>8</v>
      </c>
      <c r="J36" s="61">
        <v>9</v>
      </c>
      <c r="K36" s="61">
        <v>10</v>
      </c>
      <c r="L36" s="39">
        <v>11</v>
      </c>
    </row>
    <row r="37" spans="2:13" ht="16.5" customHeight="1" x14ac:dyDescent="0.25">
      <c r="B37" s="95" t="s">
        <v>24</v>
      </c>
      <c r="C37" s="10">
        <v>16</v>
      </c>
      <c r="D37" s="10">
        <v>1</v>
      </c>
      <c r="E37" s="10">
        <v>1115</v>
      </c>
      <c r="F37" s="11">
        <v>52.78</v>
      </c>
      <c r="G37" s="11"/>
      <c r="H37" s="11">
        <v>52.78</v>
      </c>
      <c r="I37" s="11"/>
      <c r="J37" s="11"/>
      <c r="K37" s="11"/>
      <c r="L37" s="40"/>
    </row>
    <row r="38" spans="2:13" ht="16.5" customHeight="1" x14ac:dyDescent="0.25">
      <c r="B38" s="96"/>
      <c r="C38" s="3">
        <v>66</v>
      </c>
      <c r="D38" s="3">
        <v>1</v>
      </c>
      <c r="E38" s="3">
        <v>4109</v>
      </c>
      <c r="F38" s="6">
        <v>35.5</v>
      </c>
      <c r="G38" s="6"/>
      <c r="H38" s="6"/>
      <c r="I38" s="6"/>
      <c r="J38" s="6"/>
      <c r="K38" s="6">
        <v>35.5</v>
      </c>
      <c r="L38" s="41"/>
    </row>
    <row r="39" spans="2:13" ht="16.5" customHeight="1" x14ac:dyDescent="0.25">
      <c r="B39" s="96"/>
      <c r="C39" s="3">
        <v>67</v>
      </c>
      <c r="D39" s="3">
        <v>1</v>
      </c>
      <c r="E39" s="3">
        <v>6101</v>
      </c>
      <c r="F39" s="6">
        <v>92.7</v>
      </c>
      <c r="G39" s="6"/>
      <c r="H39" s="6"/>
      <c r="I39" s="6"/>
      <c r="J39" s="6"/>
      <c r="K39" s="6"/>
      <c r="L39" s="41">
        <v>92.7</v>
      </c>
    </row>
    <row r="40" spans="2:13" ht="16.5" customHeight="1" x14ac:dyDescent="0.25">
      <c r="B40" s="96"/>
      <c r="C40" s="3">
        <v>68</v>
      </c>
      <c r="D40" s="3">
        <v>1</v>
      </c>
      <c r="E40" s="3">
        <v>6130</v>
      </c>
      <c r="F40" s="6">
        <v>33</v>
      </c>
      <c r="G40" s="6"/>
      <c r="H40" s="6"/>
      <c r="I40" s="6"/>
      <c r="J40" s="6"/>
      <c r="K40" s="6"/>
      <c r="L40" s="41">
        <v>33</v>
      </c>
    </row>
    <row r="41" spans="2:13" ht="15" customHeight="1" x14ac:dyDescent="0.25">
      <c r="B41" s="96"/>
      <c r="C41" s="42">
        <v>68</v>
      </c>
      <c r="D41" s="42">
        <v>2</v>
      </c>
      <c r="E41" s="42">
        <v>4109</v>
      </c>
      <c r="F41" s="43">
        <v>82.2</v>
      </c>
      <c r="G41" s="44"/>
      <c r="H41" s="44"/>
      <c r="I41" s="44"/>
      <c r="J41" s="44"/>
      <c r="K41" s="44">
        <v>82.2</v>
      </c>
      <c r="L41" s="45"/>
    </row>
    <row r="42" spans="2:13" ht="15" customHeight="1" x14ac:dyDescent="0.25">
      <c r="B42" s="96"/>
      <c r="C42" s="3">
        <v>69</v>
      </c>
      <c r="D42" s="3">
        <v>1</v>
      </c>
      <c r="E42" s="3">
        <v>1111</v>
      </c>
      <c r="F42" s="6">
        <v>11</v>
      </c>
      <c r="G42" s="6"/>
      <c r="H42" s="6">
        <v>11</v>
      </c>
      <c r="I42" s="6"/>
      <c r="J42" s="6"/>
      <c r="K42" s="6"/>
      <c r="L42" s="46"/>
    </row>
    <row r="43" spans="2:13" ht="15" customHeight="1" x14ac:dyDescent="0.25">
      <c r="B43" s="96"/>
      <c r="C43" s="3">
        <v>69</v>
      </c>
      <c r="D43" s="3">
        <v>2</v>
      </c>
      <c r="E43" s="3">
        <v>1313</v>
      </c>
      <c r="F43" s="6">
        <v>52.7</v>
      </c>
      <c r="G43" s="6"/>
      <c r="H43" s="6"/>
      <c r="I43" s="6">
        <v>52.7</v>
      </c>
      <c r="J43" s="6"/>
      <c r="K43" s="6"/>
      <c r="L43" s="46"/>
    </row>
    <row r="44" spans="2:13" ht="15" customHeight="1" x14ac:dyDescent="0.25">
      <c r="B44" s="96"/>
      <c r="C44" s="3">
        <v>69</v>
      </c>
      <c r="D44" s="3">
        <v>3</v>
      </c>
      <c r="E44" s="3">
        <v>6101</v>
      </c>
      <c r="F44" s="6">
        <v>16</v>
      </c>
      <c r="G44" s="6"/>
      <c r="H44" s="6"/>
      <c r="I44" s="6"/>
      <c r="J44" s="6"/>
      <c r="K44" s="6"/>
      <c r="L44" s="46">
        <v>16</v>
      </c>
    </row>
    <row r="45" spans="2:13" ht="15" customHeight="1" x14ac:dyDescent="0.25">
      <c r="B45" s="96"/>
      <c r="C45" s="3">
        <v>69</v>
      </c>
      <c r="D45" s="3">
        <v>4</v>
      </c>
      <c r="E45" s="3">
        <v>4104</v>
      </c>
      <c r="F45" s="6">
        <v>22.4</v>
      </c>
      <c r="G45" s="6"/>
      <c r="H45" s="6"/>
      <c r="I45" s="6"/>
      <c r="J45" s="6"/>
      <c r="K45" s="6">
        <v>22.4</v>
      </c>
      <c r="L45" s="46"/>
    </row>
    <row r="46" spans="2:13" ht="15" customHeight="1" x14ac:dyDescent="0.25">
      <c r="B46" s="96"/>
      <c r="C46" s="3">
        <v>70</v>
      </c>
      <c r="D46" s="3">
        <v>1</v>
      </c>
      <c r="E46" s="3">
        <v>1110</v>
      </c>
      <c r="F46" s="6">
        <v>41.9</v>
      </c>
      <c r="G46" s="6"/>
      <c r="H46" s="6">
        <v>41.9</v>
      </c>
      <c r="I46" s="6"/>
      <c r="J46" s="6"/>
      <c r="K46" s="6"/>
      <c r="L46" s="46"/>
    </row>
    <row r="47" spans="2:13" ht="15" customHeight="1" x14ac:dyDescent="0.25">
      <c r="B47" s="96"/>
      <c r="C47" s="3">
        <v>70</v>
      </c>
      <c r="D47" s="3">
        <v>2</v>
      </c>
      <c r="E47" s="3">
        <v>4104</v>
      </c>
      <c r="F47" s="6">
        <v>31.9</v>
      </c>
      <c r="G47" s="6"/>
      <c r="H47" s="6"/>
      <c r="I47" s="6"/>
      <c r="J47" s="6"/>
      <c r="K47" s="6">
        <v>31.9</v>
      </c>
      <c r="L47" s="46"/>
    </row>
    <row r="48" spans="2:13" ht="15" customHeight="1" x14ac:dyDescent="0.25">
      <c r="B48" s="96"/>
      <c r="C48" s="3">
        <v>71</v>
      </c>
      <c r="D48" s="3">
        <v>1</v>
      </c>
      <c r="E48" s="3">
        <v>1110</v>
      </c>
      <c r="F48" s="6">
        <v>17.399999999999999</v>
      </c>
      <c r="G48" s="6"/>
      <c r="H48" s="6">
        <v>17.399999999999999</v>
      </c>
      <c r="I48" s="6"/>
      <c r="J48" s="6"/>
      <c r="K48" s="6"/>
      <c r="L48" s="46"/>
    </row>
    <row r="49" spans="2:12" ht="15" customHeight="1" x14ac:dyDescent="0.25">
      <c r="B49" s="96"/>
      <c r="C49" s="3">
        <v>71</v>
      </c>
      <c r="D49" s="3">
        <v>2</v>
      </c>
      <c r="E49" s="3">
        <v>4104</v>
      </c>
      <c r="F49" s="6">
        <v>17.600000000000001</v>
      </c>
      <c r="G49" s="6"/>
      <c r="H49" s="6"/>
      <c r="I49" s="6"/>
      <c r="J49" s="6"/>
      <c r="K49" s="6">
        <v>17.600000000000001</v>
      </c>
      <c r="L49" s="46"/>
    </row>
    <row r="50" spans="2:12" ht="15" customHeight="1" x14ac:dyDescent="0.25">
      <c r="B50" s="96"/>
      <c r="C50" s="3">
        <v>71</v>
      </c>
      <c r="D50" s="3">
        <v>4</v>
      </c>
      <c r="E50" s="3">
        <v>4104</v>
      </c>
      <c r="F50" s="6">
        <v>1.6</v>
      </c>
      <c r="G50" s="6"/>
      <c r="H50" s="6"/>
      <c r="I50" s="6"/>
      <c r="J50" s="6"/>
      <c r="K50" s="6">
        <v>1.6</v>
      </c>
      <c r="L50" s="46"/>
    </row>
    <row r="51" spans="2:12" ht="15" customHeight="1" x14ac:dyDescent="0.25">
      <c r="B51" s="96"/>
      <c r="C51" s="3">
        <v>72</v>
      </c>
      <c r="D51" s="3">
        <v>1</v>
      </c>
      <c r="E51" s="3">
        <v>1110</v>
      </c>
      <c r="F51" s="6">
        <v>3.7</v>
      </c>
      <c r="G51" s="6"/>
      <c r="H51" s="6">
        <v>3.7</v>
      </c>
      <c r="I51" s="6"/>
      <c r="J51" s="6"/>
      <c r="K51" s="6"/>
      <c r="L51" s="46"/>
    </row>
    <row r="52" spans="2:12" ht="15" customHeight="1" x14ac:dyDescent="0.25">
      <c r="B52" s="96"/>
      <c r="C52" s="3">
        <v>72</v>
      </c>
      <c r="D52" s="3">
        <v>2</v>
      </c>
      <c r="E52" s="3">
        <v>1111</v>
      </c>
      <c r="F52" s="6">
        <v>11.2</v>
      </c>
      <c r="G52" s="6"/>
      <c r="H52" s="6">
        <v>11.2</v>
      </c>
      <c r="I52" s="6"/>
      <c r="J52" s="6"/>
      <c r="K52" s="6"/>
      <c r="L52" s="46"/>
    </row>
    <row r="53" spans="2:12" ht="15" customHeight="1" x14ac:dyDescent="0.25">
      <c r="B53" s="96"/>
      <c r="C53" s="3">
        <v>73</v>
      </c>
      <c r="D53" s="3" t="s">
        <v>9</v>
      </c>
      <c r="E53" s="3">
        <v>1111</v>
      </c>
      <c r="F53" s="6">
        <v>82.4</v>
      </c>
      <c r="G53" s="6"/>
      <c r="H53" s="6">
        <v>82.4</v>
      </c>
      <c r="I53" s="6"/>
      <c r="J53" s="6"/>
      <c r="K53" s="6"/>
      <c r="L53" s="46"/>
    </row>
    <row r="54" spans="2:12" ht="15" customHeight="1" x14ac:dyDescent="0.25">
      <c r="B54" s="96"/>
      <c r="C54" s="3" t="s">
        <v>10</v>
      </c>
      <c r="D54" s="3" t="s">
        <v>9</v>
      </c>
      <c r="E54" s="3">
        <v>1111</v>
      </c>
      <c r="F54" s="6">
        <v>44.4</v>
      </c>
      <c r="G54" s="6"/>
      <c r="H54" s="6">
        <v>44.4</v>
      </c>
      <c r="I54" s="6"/>
      <c r="J54" s="6"/>
      <c r="K54" s="6"/>
      <c r="L54" s="46"/>
    </row>
    <row r="55" spans="2:12" ht="15" customHeight="1" x14ac:dyDescent="0.25">
      <c r="B55" s="96"/>
      <c r="C55" s="3">
        <v>78</v>
      </c>
      <c r="D55" s="3">
        <v>1</v>
      </c>
      <c r="E55" s="3">
        <v>1111</v>
      </c>
      <c r="F55" s="6">
        <v>70.2</v>
      </c>
      <c r="G55" s="6"/>
      <c r="H55" s="6">
        <v>70.2</v>
      </c>
      <c r="I55" s="6"/>
      <c r="J55" s="6"/>
      <c r="K55" s="6"/>
      <c r="L55" s="46"/>
    </row>
    <row r="56" spans="2:12" ht="15" customHeight="1" x14ac:dyDescent="0.25">
      <c r="B56" s="96"/>
      <c r="C56" s="3">
        <v>78</v>
      </c>
      <c r="D56" s="3">
        <v>2</v>
      </c>
      <c r="E56" s="3">
        <v>4119</v>
      </c>
      <c r="F56" s="6">
        <v>4.0999999999999996</v>
      </c>
      <c r="G56" s="6"/>
      <c r="H56" s="6"/>
      <c r="I56" s="6"/>
      <c r="J56" s="6"/>
      <c r="K56" s="6">
        <v>4.0999999999999996</v>
      </c>
      <c r="L56" s="46"/>
    </row>
    <row r="57" spans="2:12" ht="15" customHeight="1" x14ac:dyDescent="0.25">
      <c r="B57" s="96"/>
      <c r="C57" s="3">
        <v>79</v>
      </c>
      <c r="D57" s="3" t="s">
        <v>9</v>
      </c>
      <c r="E57" s="3">
        <v>1111</v>
      </c>
      <c r="F57" s="6">
        <v>34.200000000000003</v>
      </c>
      <c r="G57" s="6"/>
      <c r="H57" s="6">
        <v>34.200000000000003</v>
      </c>
      <c r="I57" s="6"/>
      <c r="J57" s="6"/>
      <c r="K57" s="6"/>
      <c r="L57" s="46"/>
    </row>
    <row r="58" spans="2:12" ht="15" customHeight="1" x14ac:dyDescent="0.25">
      <c r="B58" s="96"/>
      <c r="C58" s="3">
        <v>80</v>
      </c>
      <c r="D58" s="3">
        <v>1</v>
      </c>
      <c r="E58" s="3">
        <v>1110</v>
      </c>
      <c r="F58" s="6">
        <v>2.6</v>
      </c>
      <c r="G58" s="6"/>
      <c r="H58" s="6">
        <v>2.6</v>
      </c>
      <c r="I58" s="6"/>
      <c r="J58" s="6"/>
      <c r="K58" s="6"/>
      <c r="L58" s="46"/>
    </row>
    <row r="59" spans="2:12" ht="15" customHeight="1" x14ac:dyDescent="0.25">
      <c r="B59" s="96"/>
      <c r="C59" s="3">
        <v>80</v>
      </c>
      <c r="D59" s="3">
        <v>2</v>
      </c>
      <c r="E59" s="3">
        <v>1110</v>
      </c>
      <c r="F59" s="6">
        <v>2.4</v>
      </c>
      <c r="G59" s="6"/>
      <c r="H59" s="6">
        <v>2.4</v>
      </c>
      <c r="I59" s="6"/>
      <c r="J59" s="6"/>
      <c r="K59" s="6"/>
      <c r="L59" s="46"/>
    </row>
    <row r="60" spans="2:12" ht="15" customHeight="1" x14ac:dyDescent="0.25">
      <c r="B60" s="96"/>
      <c r="C60" s="3">
        <v>80</v>
      </c>
      <c r="D60" s="3">
        <v>3</v>
      </c>
      <c r="E60" s="3">
        <v>1111</v>
      </c>
      <c r="F60" s="6">
        <v>32</v>
      </c>
      <c r="G60" s="6"/>
      <c r="H60" s="6">
        <v>32</v>
      </c>
      <c r="I60" s="6"/>
      <c r="J60" s="6"/>
      <c r="K60" s="6"/>
      <c r="L60" s="46"/>
    </row>
    <row r="61" spans="2:12" ht="15" customHeight="1" x14ac:dyDescent="0.25">
      <c r="B61" s="96"/>
      <c r="C61" s="3">
        <v>80</v>
      </c>
      <c r="D61" s="3">
        <v>4</v>
      </c>
      <c r="E61" s="3">
        <v>1111</v>
      </c>
      <c r="F61" s="6">
        <v>11.8</v>
      </c>
      <c r="G61" s="6"/>
      <c r="H61" s="6">
        <v>11.8</v>
      </c>
      <c r="I61" s="6"/>
      <c r="J61" s="6"/>
      <c r="K61" s="6"/>
      <c r="L61" s="46"/>
    </row>
    <row r="62" spans="2:12" ht="15" customHeight="1" x14ac:dyDescent="0.25">
      <c r="B62" s="96"/>
      <c r="C62" s="3">
        <v>81</v>
      </c>
      <c r="D62" s="3">
        <v>1</v>
      </c>
      <c r="E62" s="3">
        <v>1110</v>
      </c>
      <c r="F62" s="6">
        <v>7.3</v>
      </c>
      <c r="G62" s="6"/>
      <c r="H62" s="6">
        <v>7.3</v>
      </c>
      <c r="I62" s="6"/>
      <c r="J62" s="6"/>
      <c r="K62" s="6"/>
      <c r="L62" s="46"/>
    </row>
    <row r="63" spans="2:12" ht="15" customHeight="1" x14ac:dyDescent="0.25">
      <c r="B63" s="96"/>
      <c r="C63" s="3">
        <v>81</v>
      </c>
      <c r="D63" s="3">
        <v>2</v>
      </c>
      <c r="E63" s="3">
        <v>1111</v>
      </c>
      <c r="F63" s="6">
        <v>48.6</v>
      </c>
      <c r="G63" s="6"/>
      <c r="H63" s="6">
        <v>48.6</v>
      </c>
      <c r="I63" s="6"/>
      <c r="J63" s="6"/>
      <c r="K63" s="6"/>
      <c r="L63" s="46"/>
    </row>
    <row r="64" spans="2:12" ht="15" customHeight="1" x14ac:dyDescent="0.25">
      <c r="B64" s="96"/>
      <c r="C64" s="3">
        <v>81</v>
      </c>
      <c r="D64" s="3">
        <v>3</v>
      </c>
      <c r="E64" s="3">
        <v>1111</v>
      </c>
      <c r="F64" s="6">
        <v>19.8</v>
      </c>
      <c r="G64" s="6"/>
      <c r="H64" s="6">
        <v>19.8</v>
      </c>
      <c r="I64" s="6"/>
      <c r="J64" s="6"/>
      <c r="K64" s="6"/>
      <c r="L64" s="46"/>
    </row>
    <row r="65" spans="2:12" ht="15" customHeight="1" x14ac:dyDescent="0.25">
      <c r="B65" s="96"/>
      <c r="C65" s="3">
        <v>81</v>
      </c>
      <c r="D65" s="3">
        <v>4</v>
      </c>
      <c r="E65" s="3">
        <v>6101</v>
      </c>
      <c r="F65" s="6">
        <v>25.1</v>
      </c>
      <c r="G65" s="6"/>
      <c r="H65" s="6"/>
      <c r="I65" s="6"/>
      <c r="J65" s="6"/>
      <c r="K65" s="6"/>
      <c r="L65" s="46">
        <v>25.1</v>
      </c>
    </row>
    <row r="66" spans="2:12" ht="15" customHeight="1" x14ac:dyDescent="0.25">
      <c r="B66" s="96"/>
      <c r="C66" s="3">
        <v>82</v>
      </c>
      <c r="D66" s="3">
        <v>1</v>
      </c>
      <c r="E66" s="3">
        <v>1110</v>
      </c>
      <c r="F66" s="6">
        <v>33.6</v>
      </c>
      <c r="G66" s="6"/>
      <c r="H66" s="6">
        <v>33.6</v>
      </c>
      <c r="I66" s="6"/>
      <c r="J66" s="6"/>
      <c r="K66" s="6"/>
      <c r="L66" s="46"/>
    </row>
    <row r="67" spans="2:12" ht="15" customHeight="1" x14ac:dyDescent="0.25">
      <c r="B67" s="96"/>
      <c r="C67" s="3">
        <v>82</v>
      </c>
      <c r="D67" s="3">
        <v>2</v>
      </c>
      <c r="E67" s="3">
        <v>1111</v>
      </c>
      <c r="F67" s="6">
        <v>27</v>
      </c>
      <c r="G67" s="6"/>
      <c r="H67" s="6">
        <v>27</v>
      </c>
      <c r="I67" s="6"/>
      <c r="J67" s="6"/>
      <c r="K67" s="6"/>
      <c r="L67" s="46"/>
    </row>
    <row r="68" spans="2:12" ht="15" customHeight="1" x14ac:dyDescent="0.25">
      <c r="B68" s="96"/>
      <c r="C68" s="3">
        <v>82</v>
      </c>
      <c r="D68" s="3">
        <v>3</v>
      </c>
      <c r="E68" s="3">
        <v>1111</v>
      </c>
      <c r="F68" s="6">
        <v>13.6</v>
      </c>
      <c r="G68" s="6"/>
      <c r="H68" s="6">
        <v>13.6</v>
      </c>
      <c r="I68" s="6"/>
      <c r="J68" s="6"/>
      <c r="K68" s="6"/>
      <c r="L68" s="46"/>
    </row>
    <row r="69" spans="2:12" ht="15" customHeight="1" x14ac:dyDescent="0.25">
      <c r="B69" s="96"/>
      <c r="C69" s="3">
        <v>83</v>
      </c>
      <c r="D69" s="3">
        <v>1</v>
      </c>
      <c r="E69" s="3">
        <v>6130</v>
      </c>
      <c r="F69" s="6">
        <v>87.6</v>
      </c>
      <c r="G69" s="6"/>
      <c r="H69" s="6"/>
      <c r="I69" s="6"/>
      <c r="J69" s="6"/>
      <c r="K69" s="6"/>
      <c r="L69" s="46">
        <v>87.6</v>
      </c>
    </row>
    <row r="70" spans="2:12" ht="15" customHeight="1" thickBot="1" x14ac:dyDescent="0.3">
      <c r="B70" s="121"/>
      <c r="C70" s="56">
        <v>83</v>
      </c>
      <c r="D70" s="56">
        <v>2</v>
      </c>
      <c r="E70" s="56">
        <v>1111</v>
      </c>
      <c r="F70" s="57">
        <v>4.9000000000000004</v>
      </c>
      <c r="G70" s="57"/>
      <c r="H70" s="57">
        <v>4.9000000000000004</v>
      </c>
      <c r="I70" s="57"/>
      <c r="J70" s="57"/>
      <c r="K70" s="57"/>
      <c r="L70" s="58"/>
    </row>
    <row r="71" spans="2:12" ht="60" x14ac:dyDescent="0.25">
      <c r="B71" s="95" t="s">
        <v>1</v>
      </c>
      <c r="C71" s="97" t="s">
        <v>2</v>
      </c>
      <c r="D71" s="99" t="s">
        <v>3</v>
      </c>
      <c r="E71" s="97" t="s">
        <v>4</v>
      </c>
      <c r="F71" s="52" t="s">
        <v>11</v>
      </c>
      <c r="G71" s="52" t="s">
        <v>30</v>
      </c>
      <c r="H71" s="52" t="s">
        <v>29</v>
      </c>
      <c r="I71" s="50" t="s">
        <v>6</v>
      </c>
      <c r="J71" s="52" t="s">
        <v>7</v>
      </c>
      <c r="K71" s="29" t="s">
        <v>8</v>
      </c>
      <c r="L71" s="34" t="s">
        <v>12</v>
      </c>
    </row>
    <row r="72" spans="2:12" x14ac:dyDescent="0.25">
      <c r="B72" s="96"/>
      <c r="C72" s="98"/>
      <c r="D72" s="100"/>
      <c r="E72" s="98"/>
      <c r="F72" s="53" t="s">
        <v>5</v>
      </c>
      <c r="G72" s="53" t="s">
        <v>5</v>
      </c>
      <c r="H72" s="53" t="s">
        <v>5</v>
      </c>
      <c r="I72" s="51" t="s">
        <v>5</v>
      </c>
      <c r="J72" s="53" t="s">
        <v>5</v>
      </c>
      <c r="K72" s="32" t="s">
        <v>5</v>
      </c>
      <c r="L72" s="35" t="s">
        <v>5</v>
      </c>
    </row>
    <row r="73" spans="2:12" ht="15.75" thickBot="1" x14ac:dyDescent="0.3">
      <c r="B73" s="36">
        <v>1</v>
      </c>
      <c r="C73" s="61">
        <v>2</v>
      </c>
      <c r="D73" s="61">
        <v>3</v>
      </c>
      <c r="E73" s="61">
        <v>4</v>
      </c>
      <c r="F73" s="38">
        <v>5</v>
      </c>
      <c r="G73" s="61">
        <v>6</v>
      </c>
      <c r="H73" s="61">
        <v>7</v>
      </c>
      <c r="I73" s="61">
        <v>8</v>
      </c>
      <c r="J73" s="61">
        <v>9</v>
      </c>
      <c r="K73" s="61">
        <v>10</v>
      </c>
      <c r="L73" s="39">
        <v>11</v>
      </c>
    </row>
    <row r="74" spans="2:12" ht="15" customHeight="1" x14ac:dyDescent="0.25">
      <c r="B74" s="111" t="s">
        <v>24</v>
      </c>
      <c r="C74" s="24">
        <v>84</v>
      </c>
      <c r="D74" s="24">
        <v>1</v>
      </c>
      <c r="E74" s="24">
        <v>1111</v>
      </c>
      <c r="F74" s="25">
        <v>56.8</v>
      </c>
      <c r="G74" s="25"/>
      <c r="H74" s="25">
        <v>56.8</v>
      </c>
      <c r="I74" s="25"/>
      <c r="J74" s="25"/>
      <c r="K74" s="25"/>
      <c r="L74" s="26"/>
    </row>
    <row r="75" spans="2:12" ht="15" customHeight="1" x14ac:dyDescent="0.25">
      <c r="B75" s="112"/>
      <c r="C75" s="20">
        <v>84</v>
      </c>
      <c r="D75" s="20">
        <v>2</v>
      </c>
      <c r="E75" s="20">
        <v>4119</v>
      </c>
      <c r="F75" s="21">
        <v>5.3</v>
      </c>
      <c r="G75" s="21"/>
      <c r="H75" s="21"/>
      <c r="I75" s="21"/>
      <c r="J75" s="21"/>
      <c r="K75" s="21">
        <v>5.3</v>
      </c>
      <c r="L75" s="22"/>
    </row>
    <row r="76" spans="2:12" ht="15" customHeight="1" x14ac:dyDescent="0.25">
      <c r="B76" s="112"/>
      <c r="C76" s="20">
        <v>85</v>
      </c>
      <c r="D76" s="20">
        <v>1</v>
      </c>
      <c r="E76" s="20">
        <v>6130</v>
      </c>
      <c r="F76" s="21">
        <v>30.7</v>
      </c>
      <c r="G76" s="21"/>
      <c r="H76" s="21"/>
      <c r="I76" s="21"/>
      <c r="J76" s="21"/>
      <c r="K76" s="21"/>
      <c r="L76" s="22">
        <v>30.7</v>
      </c>
    </row>
    <row r="77" spans="2:12" ht="15" customHeight="1" x14ac:dyDescent="0.25">
      <c r="B77" s="112"/>
      <c r="C77" s="20">
        <v>85</v>
      </c>
      <c r="D77" s="20">
        <v>2</v>
      </c>
      <c r="E77" s="20">
        <v>1111</v>
      </c>
      <c r="F77" s="21">
        <v>10.4</v>
      </c>
      <c r="G77" s="21"/>
      <c r="H77" s="21">
        <v>10.4</v>
      </c>
      <c r="I77" s="21"/>
      <c r="J77" s="21"/>
      <c r="K77" s="21"/>
      <c r="L77" s="22"/>
    </row>
    <row r="78" spans="2:12" ht="15" customHeight="1" x14ac:dyDescent="0.25">
      <c r="B78" s="112"/>
      <c r="C78" s="20">
        <v>85</v>
      </c>
      <c r="D78" s="20">
        <v>3</v>
      </c>
      <c r="E78" s="20">
        <v>4104</v>
      </c>
      <c r="F78" s="21">
        <v>29.4</v>
      </c>
      <c r="G78" s="73"/>
      <c r="H78" s="21"/>
      <c r="I78" s="21"/>
      <c r="J78" s="21"/>
      <c r="K78" s="21">
        <v>29.4</v>
      </c>
      <c r="L78" s="22"/>
    </row>
    <row r="79" spans="2:12" ht="16.5" customHeight="1" x14ac:dyDescent="0.25">
      <c r="B79" s="112"/>
      <c r="C79" s="68">
        <v>86</v>
      </c>
      <c r="D79" s="70">
        <v>1</v>
      </c>
      <c r="E79" s="68">
        <v>6130</v>
      </c>
      <c r="F79" s="69">
        <v>45.9</v>
      </c>
      <c r="G79" s="74"/>
      <c r="H79" s="21"/>
      <c r="I79" s="73"/>
      <c r="J79" s="73"/>
      <c r="K79" s="73"/>
      <c r="L79" s="22">
        <v>45.9</v>
      </c>
    </row>
    <row r="80" spans="2:12" ht="17.25" customHeight="1" x14ac:dyDescent="0.25">
      <c r="B80" s="112"/>
      <c r="C80" s="20">
        <v>86</v>
      </c>
      <c r="D80" s="72">
        <v>2</v>
      </c>
      <c r="E80" s="20">
        <v>1111</v>
      </c>
      <c r="F80" s="21">
        <v>12.5</v>
      </c>
      <c r="G80" s="73"/>
      <c r="H80" s="67">
        <v>12.5</v>
      </c>
      <c r="I80" s="79"/>
      <c r="J80" s="79"/>
      <c r="K80" s="73"/>
      <c r="L80" s="76"/>
    </row>
    <row r="81" spans="2:14" ht="17.25" customHeight="1" x14ac:dyDescent="0.25">
      <c r="B81" s="112"/>
      <c r="C81" s="4">
        <v>86</v>
      </c>
      <c r="D81" s="71">
        <v>3</v>
      </c>
      <c r="E81" s="4">
        <v>4104</v>
      </c>
      <c r="F81" s="5">
        <v>11.8</v>
      </c>
      <c r="G81" s="75"/>
      <c r="H81" s="5"/>
      <c r="I81" s="5"/>
      <c r="J81" s="5"/>
      <c r="K81" s="75">
        <v>11.8</v>
      </c>
      <c r="L81" s="77"/>
    </row>
    <row r="82" spans="2:14" ht="17.25" customHeight="1" x14ac:dyDescent="0.25">
      <c r="B82" s="112"/>
      <c r="C82" s="3">
        <v>86</v>
      </c>
      <c r="D82" s="3">
        <v>4</v>
      </c>
      <c r="E82" s="3">
        <v>4104</v>
      </c>
      <c r="F82" s="6">
        <v>24.1</v>
      </c>
      <c r="G82" s="6"/>
      <c r="H82" s="6"/>
      <c r="I82" s="6"/>
      <c r="J82" s="6"/>
      <c r="K82" s="6">
        <v>24.1</v>
      </c>
      <c r="L82" s="78"/>
    </row>
    <row r="83" spans="2:14" ht="17.25" customHeight="1" x14ac:dyDescent="0.25">
      <c r="B83" s="112"/>
      <c r="C83" s="3">
        <v>87</v>
      </c>
      <c r="D83" s="3">
        <v>1</v>
      </c>
      <c r="E83" s="3">
        <v>1108</v>
      </c>
      <c r="F83" s="6">
        <v>15.3</v>
      </c>
      <c r="G83" s="6"/>
      <c r="H83" s="6">
        <v>15.3</v>
      </c>
      <c r="I83" s="6"/>
      <c r="J83" s="6"/>
      <c r="K83" s="6"/>
      <c r="L83" s="78"/>
    </row>
    <row r="84" spans="2:14" ht="17.25" customHeight="1" x14ac:dyDescent="0.25">
      <c r="B84" s="112"/>
      <c r="C84" s="3">
        <v>87</v>
      </c>
      <c r="D84" s="3">
        <v>2</v>
      </c>
      <c r="E84" s="3">
        <v>4104</v>
      </c>
      <c r="F84" s="6">
        <v>15</v>
      </c>
      <c r="G84" s="6"/>
      <c r="H84" s="6"/>
      <c r="I84" s="6"/>
      <c r="J84" s="6"/>
      <c r="K84" s="9">
        <v>15</v>
      </c>
      <c r="L84" s="13"/>
    </row>
    <row r="85" spans="2:14" ht="17.25" customHeight="1" x14ac:dyDescent="0.25">
      <c r="B85" s="112"/>
      <c r="C85" s="3">
        <v>87</v>
      </c>
      <c r="D85" s="3">
        <v>3</v>
      </c>
      <c r="E85" s="3">
        <v>4104</v>
      </c>
      <c r="F85" s="6">
        <v>1.4</v>
      </c>
      <c r="G85" s="6"/>
      <c r="H85" s="6"/>
      <c r="I85" s="6"/>
      <c r="J85" s="6"/>
      <c r="K85" s="9">
        <v>1.4</v>
      </c>
      <c r="L85" s="13"/>
    </row>
    <row r="86" spans="2:14" ht="17.25" customHeight="1" x14ac:dyDescent="0.25">
      <c r="B86" s="112"/>
      <c r="C86" s="3">
        <v>90</v>
      </c>
      <c r="D86" s="3">
        <v>1</v>
      </c>
      <c r="E86" s="3">
        <v>6130</v>
      </c>
      <c r="F86" s="6">
        <v>5.2</v>
      </c>
      <c r="G86" s="6"/>
      <c r="H86" s="6"/>
      <c r="I86" s="6"/>
      <c r="J86" s="6"/>
      <c r="K86" s="9"/>
      <c r="L86" s="13">
        <v>5.2</v>
      </c>
    </row>
    <row r="87" spans="2:14" ht="17.25" customHeight="1" x14ac:dyDescent="0.25">
      <c r="B87" s="112"/>
      <c r="C87" s="3">
        <v>90</v>
      </c>
      <c r="D87" s="3">
        <v>2</v>
      </c>
      <c r="E87" s="3">
        <v>1111</v>
      </c>
      <c r="F87" s="6">
        <v>18.100000000000001</v>
      </c>
      <c r="G87" s="6"/>
      <c r="H87" s="6">
        <v>18.100000000000001</v>
      </c>
      <c r="I87" s="6"/>
      <c r="J87" s="6"/>
      <c r="K87" s="9"/>
      <c r="L87" s="13"/>
    </row>
    <row r="88" spans="2:14" ht="17.25" customHeight="1" x14ac:dyDescent="0.25">
      <c r="B88" s="112"/>
      <c r="C88" s="3">
        <v>90</v>
      </c>
      <c r="D88" s="3">
        <v>3</v>
      </c>
      <c r="E88" s="3">
        <v>4119</v>
      </c>
      <c r="F88" s="6">
        <v>13</v>
      </c>
      <c r="G88" s="6"/>
      <c r="H88" s="6"/>
      <c r="I88" s="6"/>
      <c r="J88" s="6"/>
      <c r="K88" s="9">
        <v>13</v>
      </c>
      <c r="L88" s="13"/>
    </row>
    <row r="89" spans="2:14" ht="17.25" customHeight="1" x14ac:dyDescent="0.25">
      <c r="B89" s="112"/>
      <c r="C89" s="3">
        <v>90</v>
      </c>
      <c r="D89" s="3">
        <v>4</v>
      </c>
      <c r="E89" s="3">
        <v>4119</v>
      </c>
      <c r="F89" s="6">
        <v>3.8</v>
      </c>
      <c r="G89" s="6"/>
      <c r="H89" s="6"/>
      <c r="I89" s="6"/>
      <c r="J89" s="6"/>
      <c r="K89" s="9">
        <v>3.8</v>
      </c>
      <c r="L89" s="13"/>
    </row>
    <row r="90" spans="2:14" ht="17.25" customHeight="1" x14ac:dyDescent="0.25">
      <c r="B90" s="112"/>
      <c r="C90" s="3">
        <v>17</v>
      </c>
      <c r="D90" s="3">
        <v>1</v>
      </c>
      <c r="E90" s="3">
        <v>1118</v>
      </c>
      <c r="F90" s="6">
        <v>16.600000000000001</v>
      </c>
      <c r="G90" s="6"/>
      <c r="H90" s="6">
        <v>16.600000000000001</v>
      </c>
      <c r="I90" s="6"/>
      <c r="J90" s="6"/>
      <c r="K90" s="9"/>
      <c r="L90" s="13"/>
    </row>
    <row r="91" spans="2:14" ht="17.25" customHeight="1" thickBot="1" x14ac:dyDescent="0.3">
      <c r="B91" s="113"/>
      <c r="C91" s="104" t="s">
        <v>25</v>
      </c>
      <c r="D91" s="105"/>
      <c r="E91" s="106"/>
      <c r="F91" s="63">
        <f t="shared" ref="F91:L91" si="3">F37+F38+F39+F40+F41+F42+F43+F44+F45+F46+F47+F48+F49+F50+F51+F52+F53+F54+F55+F56+F57+F58+F59+F60+F61+F62+F63+F64+F65+F66+F67+F68+F69+F70+F74+F75+F76+F77+F78+F79+F80+F81+F82+F83+F84+F85+F86+F87+F88+F89+F90</f>
        <v>1390.48</v>
      </c>
      <c r="G91" s="63">
        <f t="shared" si="3"/>
        <v>0</v>
      </c>
      <c r="H91" s="63">
        <f t="shared" si="3"/>
        <v>702.48</v>
      </c>
      <c r="I91" s="63">
        <f t="shared" si="3"/>
        <v>52.7</v>
      </c>
      <c r="J91" s="63">
        <f t="shared" si="3"/>
        <v>0</v>
      </c>
      <c r="K91" s="63">
        <f t="shared" si="3"/>
        <v>299.10000000000002</v>
      </c>
      <c r="L91" s="64">
        <f t="shared" si="3"/>
        <v>336.19999999999993</v>
      </c>
      <c r="M91" s="7">
        <f>H91+I91+K91+L91</f>
        <v>1390.48</v>
      </c>
      <c r="N91" s="7"/>
    </row>
    <row r="92" spans="2:14" ht="17.25" customHeight="1" x14ac:dyDescent="0.25">
      <c r="B92" s="92" t="s">
        <v>26</v>
      </c>
      <c r="C92" s="4">
        <v>17</v>
      </c>
      <c r="D92" s="4">
        <v>2</v>
      </c>
      <c r="E92" s="4">
        <v>1313</v>
      </c>
      <c r="F92" s="5">
        <v>3.8</v>
      </c>
      <c r="G92" s="5"/>
      <c r="H92" s="5"/>
      <c r="I92" s="5">
        <v>3.8</v>
      </c>
      <c r="J92" s="5"/>
      <c r="K92" s="5"/>
      <c r="L92" s="33"/>
      <c r="M92" s="7">
        <f>F91-M91</f>
        <v>0</v>
      </c>
      <c r="N92" s="7"/>
    </row>
    <row r="93" spans="2:14" ht="17.25" customHeight="1" x14ac:dyDescent="0.25">
      <c r="B93" s="93"/>
      <c r="C93" s="3">
        <v>17</v>
      </c>
      <c r="D93" s="3">
        <v>3</v>
      </c>
      <c r="E93" s="3">
        <v>1313</v>
      </c>
      <c r="F93" s="6">
        <v>6.1</v>
      </c>
      <c r="G93" s="6"/>
      <c r="H93" s="6"/>
      <c r="I93" s="6">
        <v>6.1</v>
      </c>
      <c r="J93" s="6"/>
      <c r="K93" s="6"/>
      <c r="L93" s="13"/>
    </row>
    <row r="94" spans="2:14" ht="17.25" customHeight="1" x14ac:dyDescent="0.25">
      <c r="B94" s="93"/>
      <c r="C94" s="3">
        <v>17</v>
      </c>
      <c r="D94" s="3">
        <v>4</v>
      </c>
      <c r="E94" s="3">
        <v>1313</v>
      </c>
      <c r="F94" s="6">
        <v>0.3</v>
      </c>
      <c r="G94" s="6"/>
      <c r="H94" s="6"/>
      <c r="I94" s="6">
        <v>0.3</v>
      </c>
      <c r="J94" s="6"/>
      <c r="K94" s="6"/>
      <c r="L94" s="13"/>
    </row>
    <row r="95" spans="2:14" ht="17.25" customHeight="1" x14ac:dyDescent="0.25">
      <c r="B95" s="93"/>
      <c r="C95" s="3">
        <v>18</v>
      </c>
      <c r="D95" s="3">
        <v>1</v>
      </c>
      <c r="E95" s="3">
        <v>6101</v>
      </c>
      <c r="F95" s="6">
        <v>3.4</v>
      </c>
      <c r="G95" s="6"/>
      <c r="H95" s="6"/>
      <c r="I95" s="6"/>
      <c r="J95" s="6"/>
      <c r="K95" s="6"/>
      <c r="L95" s="13">
        <v>3.4</v>
      </c>
    </row>
    <row r="96" spans="2:14" ht="17.25" customHeight="1" x14ac:dyDescent="0.25">
      <c r="B96" s="93"/>
      <c r="C96" s="3">
        <v>18</v>
      </c>
      <c r="D96" s="3">
        <v>2</v>
      </c>
      <c r="E96" s="3">
        <v>4119</v>
      </c>
      <c r="F96" s="6">
        <v>45.2</v>
      </c>
      <c r="G96" s="6"/>
      <c r="H96" s="6"/>
      <c r="I96" s="6"/>
      <c r="J96" s="6"/>
      <c r="K96" s="6">
        <v>45.2</v>
      </c>
      <c r="L96" s="13"/>
    </row>
    <row r="97" spans="2:13" ht="17.25" customHeight="1" x14ac:dyDescent="0.25">
      <c r="B97" s="93"/>
      <c r="C97" s="3">
        <v>19</v>
      </c>
      <c r="D97" s="3">
        <v>1</v>
      </c>
      <c r="E97" s="3">
        <v>4119</v>
      </c>
      <c r="F97" s="6">
        <v>10.9</v>
      </c>
      <c r="G97" s="6"/>
      <c r="H97" s="6"/>
      <c r="I97" s="6"/>
      <c r="J97" s="6"/>
      <c r="K97" s="6">
        <v>10.9</v>
      </c>
      <c r="L97" s="13"/>
    </row>
    <row r="98" spans="2:13" ht="17.25" customHeight="1" x14ac:dyDescent="0.25">
      <c r="B98" s="93"/>
      <c r="C98" s="3">
        <v>20</v>
      </c>
      <c r="D98" s="3">
        <v>1</v>
      </c>
      <c r="E98" s="3">
        <v>1111</v>
      </c>
      <c r="F98" s="6">
        <v>28.6</v>
      </c>
      <c r="G98" s="6"/>
      <c r="H98" s="6">
        <v>28.6</v>
      </c>
      <c r="I98" s="6"/>
      <c r="J98" s="6"/>
      <c r="K98" s="6"/>
      <c r="L98" s="13"/>
    </row>
    <row r="99" spans="2:13" ht="17.25" customHeight="1" x14ac:dyDescent="0.25">
      <c r="B99" s="93"/>
      <c r="C99" s="3">
        <v>20</v>
      </c>
      <c r="D99" s="3">
        <v>2</v>
      </c>
      <c r="E99" s="3">
        <v>4119</v>
      </c>
      <c r="F99" s="6">
        <v>23.8</v>
      </c>
      <c r="G99" s="6"/>
      <c r="H99" s="6"/>
      <c r="I99" s="6"/>
      <c r="J99" s="6"/>
      <c r="K99" s="6">
        <v>23.8</v>
      </c>
      <c r="L99" s="13"/>
    </row>
    <row r="100" spans="2:13" ht="17.25" customHeight="1" x14ac:dyDescent="0.25">
      <c r="B100" s="93"/>
      <c r="C100" s="3">
        <v>21</v>
      </c>
      <c r="D100" s="3" t="s">
        <v>9</v>
      </c>
      <c r="E100" s="3">
        <v>1111</v>
      </c>
      <c r="F100" s="6">
        <v>76.599999999999994</v>
      </c>
      <c r="G100" s="6"/>
      <c r="H100" s="6">
        <v>76.599999999999994</v>
      </c>
      <c r="I100" s="6"/>
      <c r="J100" s="6"/>
      <c r="K100" s="6"/>
      <c r="L100" s="13"/>
    </row>
    <row r="101" spans="2:13" ht="17.25" customHeight="1" x14ac:dyDescent="0.25">
      <c r="B101" s="93"/>
      <c r="C101" s="3">
        <v>22</v>
      </c>
      <c r="D101" s="3">
        <v>1</v>
      </c>
      <c r="E101" s="3">
        <v>1111</v>
      </c>
      <c r="F101" s="6">
        <v>81.3</v>
      </c>
      <c r="G101" s="6"/>
      <c r="H101" s="6">
        <v>81.3</v>
      </c>
      <c r="I101" s="6"/>
      <c r="J101" s="6"/>
      <c r="K101" s="6"/>
      <c r="L101" s="13"/>
    </row>
    <row r="102" spans="2:13" ht="17.25" customHeight="1" x14ac:dyDescent="0.25">
      <c r="B102" s="93"/>
      <c r="C102" s="3">
        <v>23</v>
      </c>
      <c r="D102" s="3">
        <v>1</v>
      </c>
      <c r="E102" s="3">
        <v>1111</v>
      </c>
      <c r="F102" s="6">
        <v>15.5</v>
      </c>
      <c r="G102" s="6"/>
      <c r="H102" s="6">
        <v>15.5</v>
      </c>
      <c r="I102" s="6"/>
      <c r="J102" s="6"/>
      <c r="K102" s="6"/>
      <c r="L102" s="13"/>
    </row>
    <row r="103" spans="2:13" ht="17.25" customHeight="1" x14ac:dyDescent="0.25">
      <c r="B103" s="93"/>
      <c r="C103" s="3">
        <v>24</v>
      </c>
      <c r="D103" s="3">
        <v>1</v>
      </c>
      <c r="E103" s="3">
        <v>1313</v>
      </c>
      <c r="F103" s="6">
        <v>8.6</v>
      </c>
      <c r="G103" s="6"/>
      <c r="H103" s="6"/>
      <c r="I103" s="6">
        <v>8.6</v>
      </c>
      <c r="J103" s="6"/>
      <c r="K103" s="6"/>
      <c r="L103" s="13"/>
    </row>
    <row r="104" spans="2:13" ht="17.25" customHeight="1" thickBot="1" x14ac:dyDescent="0.3">
      <c r="B104" s="94"/>
      <c r="C104" s="14">
        <v>24</v>
      </c>
      <c r="D104" s="14">
        <v>2</v>
      </c>
      <c r="E104" s="14">
        <v>1108</v>
      </c>
      <c r="F104" s="15">
        <v>12.9</v>
      </c>
      <c r="G104" s="15"/>
      <c r="H104" s="15">
        <v>12.9</v>
      </c>
      <c r="I104" s="15"/>
      <c r="J104" s="15"/>
      <c r="K104" s="15"/>
      <c r="L104" s="16"/>
    </row>
    <row r="105" spans="2:13" ht="60" x14ac:dyDescent="0.25">
      <c r="B105" s="95" t="s">
        <v>1</v>
      </c>
      <c r="C105" s="97" t="s">
        <v>2</v>
      </c>
      <c r="D105" s="99" t="s">
        <v>3</v>
      </c>
      <c r="E105" s="97" t="s">
        <v>4</v>
      </c>
      <c r="F105" s="52" t="s">
        <v>11</v>
      </c>
      <c r="G105" s="52" t="s">
        <v>30</v>
      </c>
      <c r="H105" s="52" t="s">
        <v>29</v>
      </c>
      <c r="I105" s="50" t="s">
        <v>6</v>
      </c>
      <c r="J105" s="52" t="s">
        <v>7</v>
      </c>
      <c r="K105" s="29" t="s">
        <v>8</v>
      </c>
      <c r="L105" s="34" t="s">
        <v>12</v>
      </c>
    </row>
    <row r="106" spans="2:13" x14ac:dyDescent="0.25">
      <c r="B106" s="96"/>
      <c r="C106" s="98"/>
      <c r="D106" s="100"/>
      <c r="E106" s="98"/>
      <c r="F106" s="53" t="s">
        <v>5</v>
      </c>
      <c r="G106" s="53" t="s">
        <v>5</v>
      </c>
      <c r="H106" s="53" t="s">
        <v>5</v>
      </c>
      <c r="I106" s="51" t="s">
        <v>5</v>
      </c>
      <c r="J106" s="53" t="s">
        <v>5</v>
      </c>
      <c r="K106" s="32" t="s">
        <v>5</v>
      </c>
      <c r="L106" s="35" t="s">
        <v>5</v>
      </c>
    </row>
    <row r="107" spans="2:13" ht="15.75" thickBot="1" x14ac:dyDescent="0.3">
      <c r="B107" s="36">
        <v>1</v>
      </c>
      <c r="C107" s="61">
        <v>2</v>
      </c>
      <c r="D107" s="61">
        <v>3</v>
      </c>
      <c r="E107" s="61">
        <v>4</v>
      </c>
      <c r="F107" s="38">
        <v>5</v>
      </c>
      <c r="G107" s="61">
        <v>6</v>
      </c>
      <c r="H107" s="61">
        <v>7</v>
      </c>
      <c r="I107" s="61">
        <v>8</v>
      </c>
      <c r="J107" s="61">
        <v>9</v>
      </c>
      <c r="K107" s="61">
        <v>10</v>
      </c>
      <c r="L107" s="39">
        <v>11</v>
      </c>
    </row>
    <row r="108" spans="2:13" ht="17.25" customHeight="1" x14ac:dyDescent="0.25">
      <c r="B108" s="114" t="s">
        <v>26</v>
      </c>
      <c r="C108" s="10">
        <v>24</v>
      </c>
      <c r="D108" s="10">
        <v>3</v>
      </c>
      <c r="E108" s="10">
        <v>4119</v>
      </c>
      <c r="F108" s="11">
        <v>12.6</v>
      </c>
      <c r="G108" s="11"/>
      <c r="H108" s="11"/>
      <c r="I108" s="11"/>
      <c r="J108" s="11"/>
      <c r="K108" s="11">
        <v>12.6</v>
      </c>
      <c r="L108" s="12"/>
    </row>
    <row r="109" spans="2:13" ht="17.25" customHeight="1" x14ac:dyDescent="0.25">
      <c r="B109" s="93"/>
      <c r="C109" s="3">
        <v>24</v>
      </c>
      <c r="D109" s="3">
        <v>4</v>
      </c>
      <c r="E109" s="3">
        <v>4119</v>
      </c>
      <c r="F109" s="6">
        <v>18.399999999999999</v>
      </c>
      <c r="G109" s="6"/>
      <c r="H109" s="6"/>
      <c r="I109" s="6"/>
      <c r="J109" s="6"/>
      <c r="K109" s="6">
        <v>18.399999999999999</v>
      </c>
      <c r="L109" s="13"/>
    </row>
    <row r="110" spans="2:13" ht="17.25" customHeight="1" x14ac:dyDescent="0.25">
      <c r="B110" s="93"/>
      <c r="C110" s="3">
        <v>27</v>
      </c>
      <c r="D110" s="3">
        <v>1</v>
      </c>
      <c r="E110" s="3">
        <v>1110</v>
      </c>
      <c r="F110" s="6">
        <v>6</v>
      </c>
      <c r="G110" s="6"/>
      <c r="H110" s="6">
        <v>6</v>
      </c>
      <c r="I110" s="6"/>
      <c r="J110" s="6"/>
      <c r="K110" s="6"/>
      <c r="L110" s="13"/>
    </row>
    <row r="111" spans="2:13" ht="17.25" customHeight="1" thickBot="1" x14ac:dyDescent="0.3">
      <c r="B111" s="115"/>
      <c r="C111" s="86" t="s">
        <v>27</v>
      </c>
      <c r="D111" s="86"/>
      <c r="E111" s="86"/>
      <c r="F111" s="83">
        <f t="shared" ref="F111:L111" si="4">F92+F93+F94+F95+F96+F97+F98+F99+F100+F101+F102+F103+F104+F108+F109+F110</f>
        <v>354</v>
      </c>
      <c r="G111" s="83">
        <f t="shared" si="4"/>
        <v>0</v>
      </c>
      <c r="H111" s="83">
        <f t="shared" si="4"/>
        <v>220.9</v>
      </c>
      <c r="I111" s="83">
        <f t="shared" si="4"/>
        <v>18.799999999999997</v>
      </c>
      <c r="J111" s="65">
        <f t="shared" si="4"/>
        <v>0</v>
      </c>
      <c r="K111" s="65">
        <f t="shared" si="4"/>
        <v>110.9</v>
      </c>
      <c r="L111" s="66">
        <f t="shared" si="4"/>
        <v>3.4</v>
      </c>
      <c r="M111" s="7">
        <f>H111+I111+K111+L111</f>
        <v>354</v>
      </c>
    </row>
    <row r="112" spans="2:13" ht="17.25" customHeight="1" x14ac:dyDescent="0.25">
      <c r="B112" s="92" t="s">
        <v>28</v>
      </c>
      <c r="C112" s="84">
        <v>28</v>
      </c>
      <c r="D112" s="84">
        <v>1</v>
      </c>
      <c r="E112" s="84">
        <v>1110</v>
      </c>
      <c r="F112" s="85">
        <v>10</v>
      </c>
      <c r="G112" s="85"/>
      <c r="H112" s="85">
        <v>10</v>
      </c>
      <c r="I112" s="85"/>
      <c r="J112" s="5"/>
      <c r="K112" s="8"/>
      <c r="L112" s="33"/>
    </row>
    <row r="113" spans="2:14" ht="17.25" customHeight="1" x14ac:dyDescent="0.25">
      <c r="B113" s="93"/>
      <c r="C113" s="3">
        <v>29</v>
      </c>
      <c r="D113" s="3">
        <v>1</v>
      </c>
      <c r="E113" s="3">
        <v>1229</v>
      </c>
      <c r="F113" s="6">
        <v>2</v>
      </c>
      <c r="G113" s="6">
        <v>2</v>
      </c>
      <c r="H113" s="6"/>
      <c r="I113" s="6"/>
      <c r="J113" s="6"/>
      <c r="K113" s="9"/>
      <c r="L113" s="13"/>
    </row>
    <row r="114" spans="2:14" ht="17.25" customHeight="1" x14ac:dyDescent="0.25">
      <c r="B114" s="93"/>
      <c r="C114" s="3">
        <v>29</v>
      </c>
      <c r="D114" s="3">
        <v>2</v>
      </c>
      <c r="E114" s="3">
        <v>1110</v>
      </c>
      <c r="F114" s="6">
        <v>10</v>
      </c>
      <c r="G114" s="6"/>
      <c r="H114" s="6">
        <v>10</v>
      </c>
      <c r="I114" s="6"/>
      <c r="J114" s="6"/>
      <c r="K114" s="9"/>
      <c r="L114" s="13"/>
    </row>
    <row r="115" spans="2:14" ht="17.25" customHeight="1" x14ac:dyDescent="0.25">
      <c r="B115" s="93"/>
      <c r="C115" s="3">
        <v>31</v>
      </c>
      <c r="D115" s="3">
        <v>1</v>
      </c>
      <c r="E115" s="3">
        <v>1229</v>
      </c>
      <c r="F115" s="6">
        <v>5</v>
      </c>
      <c r="G115" s="6">
        <v>5</v>
      </c>
      <c r="H115" s="6"/>
      <c r="I115" s="6"/>
      <c r="J115" s="6"/>
      <c r="K115" s="9"/>
      <c r="L115" s="13"/>
    </row>
    <row r="116" spans="2:14" ht="17.25" customHeight="1" x14ac:dyDescent="0.25">
      <c r="B116" s="93"/>
      <c r="C116" s="3">
        <v>31</v>
      </c>
      <c r="D116" s="3">
        <v>2</v>
      </c>
      <c r="E116" s="3">
        <v>1228</v>
      </c>
      <c r="F116" s="6">
        <v>5</v>
      </c>
      <c r="G116" s="6">
        <v>5</v>
      </c>
      <c r="H116" s="6"/>
      <c r="I116" s="6"/>
      <c r="J116" s="6"/>
      <c r="K116" s="9"/>
      <c r="L116" s="13"/>
    </row>
    <row r="117" spans="2:14" ht="17.25" customHeight="1" x14ac:dyDescent="0.25">
      <c r="B117" s="93"/>
      <c r="C117" s="3">
        <v>32</v>
      </c>
      <c r="D117" s="3">
        <v>2</v>
      </c>
      <c r="E117" s="3">
        <v>1228</v>
      </c>
      <c r="F117" s="6">
        <v>10</v>
      </c>
      <c r="G117" s="6">
        <v>10</v>
      </c>
      <c r="H117" s="6"/>
      <c r="I117" s="6"/>
      <c r="J117" s="6"/>
      <c r="K117" s="9"/>
      <c r="L117" s="13"/>
    </row>
    <row r="118" spans="2:14" ht="17.25" customHeight="1" x14ac:dyDescent="0.25">
      <c r="B118" s="93"/>
      <c r="C118" s="4">
        <v>33</v>
      </c>
      <c r="D118" s="4">
        <v>1</v>
      </c>
      <c r="E118" s="4">
        <v>1228</v>
      </c>
      <c r="F118" s="5">
        <v>10</v>
      </c>
      <c r="G118" s="5">
        <v>10</v>
      </c>
      <c r="H118" s="5"/>
      <c r="I118" s="5"/>
      <c r="J118" s="5"/>
      <c r="K118" s="8"/>
      <c r="L118" s="33"/>
    </row>
    <row r="119" spans="2:14" ht="17.25" customHeight="1" thickBot="1" x14ac:dyDescent="0.3">
      <c r="B119" s="94"/>
      <c r="C119" s="87" t="s">
        <v>18</v>
      </c>
      <c r="D119" s="88"/>
      <c r="E119" s="89"/>
      <c r="F119" s="59">
        <f>F112+F113+F114+F115+F116+F117+F118</f>
        <v>52</v>
      </c>
      <c r="G119" s="59">
        <f t="shared" ref="G119:L119" si="5">G112+G113+G114+G115+G116+G117+G118</f>
        <v>32</v>
      </c>
      <c r="H119" s="59">
        <f t="shared" si="5"/>
        <v>20</v>
      </c>
      <c r="I119" s="59">
        <f t="shared" si="5"/>
        <v>0</v>
      </c>
      <c r="J119" s="59">
        <f t="shared" si="5"/>
        <v>0</v>
      </c>
      <c r="K119" s="59">
        <f t="shared" si="5"/>
        <v>0</v>
      </c>
      <c r="L119" s="60">
        <f t="shared" si="5"/>
        <v>0</v>
      </c>
    </row>
    <row r="120" spans="2:14" ht="16.5" customHeight="1" thickBot="1" x14ac:dyDescent="0.3"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1"/>
    </row>
    <row r="121" spans="2:14" ht="33.75" customHeight="1" thickBot="1" x14ac:dyDescent="0.3">
      <c r="B121" s="117" t="s">
        <v>31</v>
      </c>
      <c r="C121" s="118"/>
      <c r="D121" s="118"/>
      <c r="E121" s="118"/>
      <c r="F121" s="47">
        <f t="shared" ref="F121:L121" si="6">F13+F28+F33+F91+F111+F119</f>
        <v>2651.33</v>
      </c>
      <c r="G121" s="47">
        <f t="shared" si="6"/>
        <v>470.61</v>
      </c>
      <c r="H121" s="47">
        <f t="shared" si="6"/>
        <v>1090.23</v>
      </c>
      <c r="I121" s="47">
        <f t="shared" si="6"/>
        <v>71.5</v>
      </c>
      <c r="J121" s="47">
        <f t="shared" si="6"/>
        <v>70.67</v>
      </c>
      <c r="K121" s="47">
        <f>K13+K28+K33+K91+K111+K119</f>
        <v>608.72</v>
      </c>
      <c r="L121" s="48">
        <f t="shared" si="6"/>
        <v>339.59999999999991</v>
      </c>
      <c r="M121" s="7"/>
      <c r="N121" s="7"/>
    </row>
    <row r="122" spans="2:14" ht="16.5" customHeight="1" thickBot="1" x14ac:dyDescent="0.3">
      <c r="F122" s="7"/>
      <c r="G122" s="7"/>
      <c r="H122" s="7"/>
      <c r="I122" s="7"/>
      <c r="J122" s="7"/>
      <c r="K122" s="7"/>
      <c r="L122" s="7"/>
    </row>
    <row r="123" spans="2:14" s="62" customFormat="1" ht="29.25" customHeight="1" thickBot="1" x14ac:dyDescent="0.3">
      <c r="B123" s="101" t="s">
        <v>32</v>
      </c>
      <c r="C123" s="102"/>
      <c r="D123" s="102"/>
      <c r="E123" s="102"/>
      <c r="F123" s="81">
        <v>68920.2</v>
      </c>
    </row>
    <row r="124" spans="2:14" s="62" customFormat="1" ht="16.5" thickBot="1" x14ac:dyDescent="0.3">
      <c r="B124" s="80"/>
      <c r="C124" s="80"/>
      <c r="D124" s="80"/>
      <c r="E124" s="80"/>
      <c r="F124" s="82"/>
    </row>
    <row r="125" spans="2:14" s="62" customFormat="1" ht="28.5" customHeight="1" thickBot="1" x14ac:dyDescent="0.3">
      <c r="B125" s="101" t="s">
        <v>33</v>
      </c>
      <c r="C125" s="102"/>
      <c r="D125" s="102"/>
      <c r="E125" s="102"/>
      <c r="F125" s="81">
        <f>F121/F123*100</f>
        <v>3.8469563350077332</v>
      </c>
    </row>
    <row r="126" spans="2:14" s="62" customFormat="1" ht="16.5" thickBot="1" x14ac:dyDescent="0.3">
      <c r="B126" s="80"/>
      <c r="C126" s="80"/>
      <c r="D126" s="80"/>
      <c r="E126" s="80"/>
      <c r="F126" s="82"/>
    </row>
    <row r="127" spans="2:14" s="62" customFormat="1" ht="28.5" customHeight="1" thickBot="1" x14ac:dyDescent="0.3">
      <c r="B127" s="101" t="s">
        <v>34</v>
      </c>
      <c r="C127" s="102"/>
      <c r="D127" s="102"/>
      <c r="E127" s="102"/>
      <c r="F127" s="81">
        <v>1033.5</v>
      </c>
    </row>
    <row r="128" spans="2:14" s="62" customFormat="1" ht="15.75" x14ac:dyDescent="0.25"/>
    <row r="129" spans="4:5" s="62" customFormat="1" ht="15.75" x14ac:dyDescent="0.25"/>
    <row r="130" spans="4:5" s="62" customFormat="1" ht="15.75" x14ac:dyDescent="0.25"/>
    <row r="131" spans="4:5" x14ac:dyDescent="0.25">
      <c r="D131" s="103"/>
      <c r="E131" s="103"/>
    </row>
    <row r="132" spans="4:5" x14ac:dyDescent="0.25">
      <c r="D132" s="103"/>
      <c r="E132" s="103"/>
    </row>
    <row r="147" spans="2:12" s="23" customFormat="1" ht="15" customHeight="1" x14ac:dyDescent="0.2">
      <c r="B147" s="17" t="s">
        <v>15</v>
      </c>
      <c r="C147" s="18"/>
      <c r="D147" s="18"/>
      <c r="E147" s="18"/>
      <c r="F147" s="19"/>
      <c r="G147" s="19"/>
      <c r="H147" s="19"/>
      <c r="I147" s="19"/>
      <c r="J147" s="19"/>
      <c r="K147" s="116" t="s">
        <v>16</v>
      </c>
      <c r="L147" s="116"/>
    </row>
  </sheetData>
  <mergeCells count="40">
    <mergeCell ref="K147:L147"/>
    <mergeCell ref="B121:E121"/>
    <mergeCell ref="C13:E13"/>
    <mergeCell ref="B9:B13"/>
    <mergeCell ref="C28:E28"/>
    <mergeCell ref="B14:B28"/>
    <mergeCell ref="C33:E33"/>
    <mergeCell ref="B29:B33"/>
    <mergeCell ref="B34:B35"/>
    <mergeCell ref="C34:C35"/>
    <mergeCell ref="D34:D35"/>
    <mergeCell ref="E34:E35"/>
    <mergeCell ref="B37:B70"/>
    <mergeCell ref="B71:B72"/>
    <mergeCell ref="C71:C72"/>
    <mergeCell ref="D71:D72"/>
    <mergeCell ref="C91:E91"/>
    <mergeCell ref="B1:E1"/>
    <mergeCell ref="E6:E7"/>
    <mergeCell ref="D6:D7"/>
    <mergeCell ref="B4:L4"/>
    <mergeCell ref="C6:C7"/>
    <mergeCell ref="B6:B7"/>
    <mergeCell ref="E71:E72"/>
    <mergeCell ref="B74:B91"/>
    <mergeCell ref="B127:E127"/>
    <mergeCell ref="D131:E131"/>
    <mergeCell ref="D132:E132"/>
    <mergeCell ref="B123:E123"/>
    <mergeCell ref="B125:E125"/>
    <mergeCell ref="C111:E111"/>
    <mergeCell ref="C119:E119"/>
    <mergeCell ref="B120:L120"/>
    <mergeCell ref="B92:B104"/>
    <mergeCell ref="B105:B106"/>
    <mergeCell ref="C105:C106"/>
    <mergeCell ref="D105:D106"/>
    <mergeCell ref="E105:E106"/>
    <mergeCell ref="B112:B119"/>
    <mergeCell ref="B108:B111"/>
  </mergeCells>
  <pageMargins left="0" right="0" top="0.5" bottom="0.5" header="0.3" footer="0.3"/>
  <pageSetup scale="90" orientation="landscape" r:id="rId1"/>
  <headerFooter>
    <oddFooter>&amp;L         Виктор Грковић&amp;CФебруар, 2023. 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 centar</cp:lastModifiedBy>
  <cp:lastPrinted>2023-01-19T20:28:42Z</cp:lastPrinted>
  <dcterms:created xsi:type="dcterms:W3CDTF">2022-12-30T08:38:42Z</dcterms:created>
  <dcterms:modified xsi:type="dcterms:W3CDTF">2023-10-03T11:44:05Z</dcterms:modified>
</cp:coreProperties>
</file>