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8" i="1" l="1"/>
  <c r="O144" i="1" l="1"/>
  <c r="O130" i="1"/>
  <c r="O62" i="1"/>
  <c r="F164" i="1"/>
  <c r="G164" i="1"/>
  <c r="I164" i="1"/>
  <c r="L164" i="1"/>
  <c r="E164" i="1"/>
  <c r="M161" i="1"/>
  <c r="F161" i="1"/>
  <c r="G161" i="1"/>
  <c r="H161" i="1"/>
  <c r="I161" i="1"/>
  <c r="J161" i="1"/>
  <c r="K161" i="1"/>
  <c r="L161" i="1"/>
  <c r="N161" i="1"/>
  <c r="E161" i="1"/>
  <c r="F147" i="1"/>
  <c r="G147" i="1"/>
  <c r="H147" i="1"/>
  <c r="I147" i="1"/>
  <c r="J147" i="1"/>
  <c r="K147" i="1"/>
  <c r="L147" i="1"/>
  <c r="M147" i="1"/>
  <c r="N147" i="1"/>
  <c r="E147" i="1"/>
  <c r="F144" i="1"/>
  <c r="G144" i="1"/>
  <c r="H144" i="1"/>
  <c r="I144" i="1"/>
  <c r="J144" i="1"/>
  <c r="K144" i="1"/>
  <c r="L144" i="1"/>
  <c r="M144" i="1"/>
  <c r="N144" i="1"/>
  <c r="E144" i="1"/>
  <c r="K130" i="1"/>
  <c r="F130" i="1"/>
  <c r="G130" i="1"/>
  <c r="H130" i="1"/>
  <c r="I130" i="1"/>
  <c r="J130" i="1"/>
  <c r="L130" i="1"/>
  <c r="M130" i="1"/>
  <c r="N130" i="1"/>
  <c r="E130" i="1"/>
  <c r="F100" i="1"/>
  <c r="G100" i="1"/>
  <c r="H100" i="1"/>
  <c r="I100" i="1"/>
  <c r="J100" i="1"/>
  <c r="K100" i="1"/>
  <c r="L100" i="1"/>
  <c r="M100" i="1"/>
  <c r="N100" i="1"/>
  <c r="E100" i="1"/>
  <c r="I75" i="1"/>
  <c r="O75" i="1" s="1"/>
  <c r="F75" i="1"/>
  <c r="G75" i="1"/>
  <c r="H75" i="1"/>
  <c r="J75" i="1"/>
  <c r="K75" i="1"/>
  <c r="L75" i="1"/>
  <c r="M75" i="1"/>
  <c r="N75" i="1"/>
  <c r="E75" i="1"/>
  <c r="F62" i="1"/>
  <c r="G62" i="1"/>
  <c r="H62" i="1"/>
  <c r="I62" i="1"/>
  <c r="J62" i="1"/>
  <c r="K62" i="1"/>
  <c r="L62" i="1"/>
  <c r="M62" i="1"/>
  <c r="N62" i="1"/>
  <c r="N164" i="1" s="1"/>
  <c r="E62" i="1"/>
  <c r="F52" i="1"/>
  <c r="G52" i="1"/>
  <c r="H52" i="1"/>
  <c r="I52" i="1"/>
  <c r="J52" i="1"/>
  <c r="K52" i="1"/>
  <c r="K164" i="1" s="1"/>
  <c r="L52" i="1"/>
  <c r="M52" i="1"/>
  <c r="N52" i="1"/>
  <c r="E52" i="1"/>
  <c r="H164" i="1" l="1"/>
  <c r="J164" i="1"/>
  <c r="M164" i="1"/>
  <c r="O161" i="1"/>
  <c r="O52" i="1"/>
</calcChain>
</file>

<file path=xl/sharedStrings.xml><?xml version="1.0" encoding="utf-8"?>
<sst xmlns="http://schemas.openxmlformats.org/spreadsheetml/2006/main" count="274" uniqueCount="60">
  <si>
    <t>Одјел</t>
  </si>
  <si>
    <t>Одсјек</t>
  </si>
  <si>
    <t>Газдинска</t>
  </si>
  <si>
    <t>Површина</t>
  </si>
  <si>
    <t>Изданачке шуме</t>
  </si>
  <si>
    <t>40/1</t>
  </si>
  <si>
    <t>56/2</t>
  </si>
  <si>
    <t>62/2</t>
  </si>
  <si>
    <t>69/1</t>
  </si>
  <si>
    <t>42/1</t>
  </si>
  <si>
    <t>15/2</t>
  </si>
  <si>
    <t>m37</t>
  </si>
  <si>
    <t>71/1</t>
  </si>
  <si>
    <t>72/2</t>
  </si>
  <si>
    <t>82/2</t>
  </si>
  <si>
    <t>108/3</t>
  </si>
  <si>
    <t>117/1</t>
  </si>
  <si>
    <t>Привредна јединица</t>
  </si>
  <si>
    <t>(ha)</t>
  </si>
  <si>
    <t xml:space="preserve">Високе шуме са природном обновом ј/с бк </t>
  </si>
  <si>
    <t>Високе шуме са прир. Обновом бк/ос/пл</t>
  </si>
  <si>
    <t>Шумске културе</t>
  </si>
  <si>
    <t>Високе деградиране шуме лишћара</t>
  </si>
  <si>
    <t>Високе шуме са прир. Обновом    бб</t>
  </si>
  <si>
    <t>Површине подесне за пошумљавање и газдовање</t>
  </si>
  <si>
    <t>Изданачке шуме неподесне за газдовање</t>
  </si>
  <si>
    <t>Површине неподесне за пошумљавање и газдовање</t>
  </si>
  <si>
    <t>17. ШГ"РОМАНИЈА" СОКОЛАЦ</t>
  </si>
  <si>
    <t xml:space="preserve">       ШПП "РОМАНИЈСКО"</t>
  </si>
  <si>
    <t>ПРЕГЛЕД РЕПРЕЗЕНТАТИВНИХ ШУМА НА ШПП "РОМАНИЈСКО"</t>
  </si>
  <si>
    <t>Биљана_________</t>
  </si>
  <si>
    <t>Децембар, 2022. године</t>
  </si>
  <si>
    <t>"Каљина Биоштица"</t>
  </si>
  <si>
    <t>Укупно ПЈ "К. Биоштица"</t>
  </si>
  <si>
    <t>Укупно ПЈ "К. Ријека"</t>
  </si>
  <si>
    <t>"Касиндолска ријека"</t>
  </si>
  <si>
    <t>"Ракитница"</t>
  </si>
  <si>
    <t>01</t>
  </si>
  <si>
    <t>02</t>
  </si>
  <si>
    <t>03</t>
  </si>
  <si>
    <t>04</t>
  </si>
  <si>
    <t>00</t>
  </si>
  <si>
    <t>Укупно ПЈ "Ракитница"</t>
  </si>
  <si>
    <t>"Романија Гласинац"</t>
  </si>
  <si>
    <t>Укупно ПЈ" Р Гласинац"</t>
  </si>
  <si>
    <t>"Требевић"</t>
  </si>
  <si>
    <t>Укупно ПЈ "Требевић"</t>
  </si>
  <si>
    <t>"Жеп Куштравица"</t>
  </si>
  <si>
    <t>Укупно ПЈ " Ж. Куштравица</t>
  </si>
  <si>
    <t>05</t>
  </si>
  <si>
    <t>06</t>
  </si>
  <si>
    <t>07</t>
  </si>
  <si>
    <t>Укупно ПЈ "Р. Деветак"</t>
  </si>
  <si>
    <t>"Ратак Деветак"</t>
  </si>
  <si>
    <t>"Вогошћа Булози"</t>
  </si>
  <si>
    <t>Укупно ПЈ "В. Булози"</t>
  </si>
  <si>
    <t>УКУПНО НА ШПП "РОМАНИЈСКО"</t>
  </si>
  <si>
    <t>Укупна неспорна површина ШПП "Романијско"</t>
  </si>
  <si>
    <t>Процентуално учешће репрезентативних шумана ШПП "Романијско"</t>
  </si>
  <si>
    <t>Укупно спорне површине (узурпације) на ШПП "Романијско"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</si>
</sst>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20" xfId="0" applyNumberFormat="1" applyFont="1" applyBorder="1" applyAlignment="1">
      <alignment vertical="center" wrapText="1"/>
    </xf>
    <xf numFmtId="2" fontId="2" fillId="0" borderId="21" xfId="0" applyNumberFormat="1" applyFont="1" applyBorder="1"/>
    <xf numFmtId="2" fontId="5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vertical="center" wrapText="1"/>
    </xf>
    <xf numFmtId="2" fontId="2" fillId="0" borderId="17" xfId="0" applyNumberFormat="1" applyFont="1" applyBorder="1"/>
    <xf numFmtId="2" fontId="5" fillId="0" borderId="18" xfId="0" applyNumberFormat="1" applyFont="1" applyBorder="1" applyAlignment="1">
      <alignment vertical="center" wrapText="1"/>
    </xf>
    <xf numFmtId="2" fontId="2" fillId="0" borderId="19" xfId="0" applyNumberFormat="1" applyFont="1" applyBorder="1"/>
    <xf numFmtId="2" fontId="2" fillId="0" borderId="20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0" borderId="17" xfId="0" applyNumberFormat="1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vertical="center" wrapText="1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/>
    <xf numFmtId="2" fontId="5" fillId="0" borderId="3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/>
    <xf numFmtId="0" fontId="0" fillId="0" borderId="0" xfId="0" applyBorder="1"/>
    <xf numFmtId="2" fontId="3" fillId="2" borderId="29" xfId="0" applyNumberFormat="1" applyFont="1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right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3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1" fillId="2" borderId="3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36" xfId="0" applyNumberFormat="1" applyFont="1" applyBorder="1" applyAlignment="1">
      <alignment vertical="center" wrapText="1"/>
    </xf>
    <xf numFmtId="2" fontId="3" fillId="2" borderId="35" xfId="0" applyNumberFormat="1" applyFont="1" applyFill="1" applyBorder="1" applyAlignment="1">
      <alignment vertical="center" wrapText="1"/>
    </xf>
    <xf numFmtId="2" fontId="3" fillId="2" borderId="37" xfId="0" applyNumberFormat="1" applyFont="1" applyFill="1" applyBorder="1" applyAlignment="1">
      <alignment vertical="center" wrapText="1"/>
    </xf>
    <xf numFmtId="2" fontId="3" fillId="2" borderId="38" xfId="0" applyNumberFormat="1" applyFont="1" applyFill="1" applyBorder="1" applyAlignment="1">
      <alignment vertical="center" wrapText="1"/>
    </xf>
    <xf numFmtId="2" fontId="3" fillId="2" borderId="39" xfId="0" applyNumberFormat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2" fontId="2" fillId="0" borderId="36" xfId="0" applyNumberFormat="1" applyFont="1" applyBorder="1"/>
    <xf numFmtId="49" fontId="2" fillId="0" borderId="5" xfId="0" applyNumberFormat="1" applyFont="1" applyBorder="1" applyAlignment="1">
      <alignment horizontal="center" vertical="center" wrapText="1"/>
    </xf>
    <xf numFmtId="2" fontId="1" fillId="2" borderId="35" xfId="0" applyNumberFormat="1" applyFont="1" applyFill="1" applyBorder="1" applyAlignment="1">
      <alignment horizontal="right" vertical="center" wrapText="1"/>
    </xf>
    <xf numFmtId="2" fontId="1" fillId="2" borderId="42" xfId="0" applyNumberFormat="1" applyFont="1" applyFill="1" applyBorder="1" applyAlignment="1">
      <alignment horizontal="right" vertical="center" wrapText="1"/>
    </xf>
    <xf numFmtId="2" fontId="1" fillId="2" borderId="43" xfId="0" applyNumberFormat="1" applyFont="1" applyFill="1" applyBorder="1" applyAlignment="1">
      <alignment horizontal="right" vertical="center" wrapText="1"/>
    </xf>
    <xf numFmtId="2" fontId="1" fillId="2" borderId="44" xfId="0" applyNumberFormat="1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right" vertical="center" wrapText="1"/>
    </xf>
    <xf numFmtId="2" fontId="2" fillId="2" borderId="42" xfId="0" applyNumberFormat="1" applyFont="1" applyFill="1" applyBorder="1" applyAlignment="1">
      <alignment horizontal="right" vertical="center" wrapText="1"/>
    </xf>
    <xf numFmtId="2" fontId="2" fillId="2" borderId="38" xfId="0" applyNumberFormat="1" applyFont="1" applyFill="1" applyBorder="1" applyAlignment="1">
      <alignment horizontal="right" vertical="center" wrapText="1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0" borderId="46" xfId="0" applyNumberFormat="1" applyFont="1" applyBorder="1"/>
    <xf numFmtId="2" fontId="1" fillId="2" borderId="37" xfId="0" applyNumberFormat="1" applyFont="1" applyFill="1" applyBorder="1" applyAlignment="1">
      <alignment horizontal="right" vertical="center" wrapText="1"/>
    </xf>
    <xf numFmtId="2" fontId="1" fillId="2" borderId="38" xfId="0" applyNumberFormat="1" applyFont="1" applyFill="1" applyBorder="1" applyAlignment="1">
      <alignment horizontal="right" vertical="center" wrapText="1"/>
    </xf>
    <xf numFmtId="2" fontId="1" fillId="2" borderId="39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/>
    </xf>
    <xf numFmtId="2" fontId="6" fillId="2" borderId="47" xfId="0" applyNumberFormat="1" applyFont="1" applyFill="1" applyBorder="1" applyAlignment="1">
      <alignment horizontal="center" vertical="center" wrapText="1"/>
    </xf>
    <xf numFmtId="2" fontId="6" fillId="2" borderId="48" xfId="0" applyNumberFormat="1" applyFont="1" applyFill="1" applyBorder="1" applyAlignment="1">
      <alignment horizontal="center" vertical="center" wrapText="1"/>
    </xf>
    <xf numFmtId="2" fontId="6" fillId="2" borderId="4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view="pageLayout" topLeftCell="A154" zoomScaleNormal="100" workbookViewId="0">
      <selection activeCell="I170" sqref="I170"/>
    </sheetView>
  </sheetViews>
  <sheetFormatPr defaultRowHeight="15" x14ac:dyDescent="0.25"/>
  <cols>
    <col min="1" max="1" width="15.42578125" style="2" customWidth="1"/>
    <col min="2" max="2" width="6.7109375" style="2" customWidth="1"/>
    <col min="3" max="3" width="7.140625" style="2" customWidth="1"/>
    <col min="4" max="5" width="10.28515625" style="2" customWidth="1"/>
    <col min="6" max="6" width="11.85546875" style="2" customWidth="1"/>
    <col min="7" max="8" width="11" style="2" customWidth="1"/>
    <col min="9" max="9" width="11.5703125" style="2" customWidth="1"/>
    <col min="10" max="10" width="8.5703125" style="2" customWidth="1"/>
    <col min="11" max="11" width="9.85546875" style="2" customWidth="1"/>
    <col min="12" max="12" width="12.85546875" style="2" customWidth="1"/>
    <col min="13" max="13" width="10.42578125" style="2" customWidth="1"/>
    <col min="14" max="14" width="12.7109375" style="2" customWidth="1"/>
  </cols>
  <sheetData>
    <row r="1" spans="1:14" x14ac:dyDescent="0.25">
      <c r="A1" s="67" t="s">
        <v>27</v>
      </c>
      <c r="B1" s="67"/>
      <c r="C1" s="67"/>
      <c r="D1" s="67"/>
    </row>
    <row r="2" spans="1:14" x14ac:dyDescent="0.25">
      <c r="A2" s="67" t="s">
        <v>28</v>
      </c>
      <c r="B2" s="67"/>
      <c r="C2" s="67"/>
      <c r="D2" s="67"/>
    </row>
    <row r="3" spans="1:14" ht="15.75" thickBot="1" x14ac:dyDescent="0.3">
      <c r="A3" s="3"/>
      <c r="B3" s="3"/>
      <c r="C3" s="3"/>
      <c r="D3" s="3"/>
    </row>
    <row r="4" spans="1:14" ht="16.5" thickBot="1" x14ac:dyDescent="0.3">
      <c r="A4" s="68" t="s">
        <v>29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ht="15.75" thickBot="1" x14ac:dyDescent="0.3"/>
    <row r="6" spans="1:14" s="2" customFormat="1" ht="43.5" customHeight="1" x14ac:dyDescent="0.25">
      <c r="A6" s="77" t="s">
        <v>17</v>
      </c>
      <c r="B6" s="73" t="s">
        <v>0</v>
      </c>
      <c r="C6" s="73" t="s">
        <v>1</v>
      </c>
      <c r="D6" s="73" t="s">
        <v>2</v>
      </c>
      <c r="E6" s="73" t="s">
        <v>3</v>
      </c>
      <c r="F6" s="73" t="s">
        <v>19</v>
      </c>
      <c r="G6" s="73" t="s">
        <v>20</v>
      </c>
      <c r="H6" s="73" t="s">
        <v>23</v>
      </c>
      <c r="I6" s="73" t="s">
        <v>22</v>
      </c>
      <c r="J6" s="73" t="s">
        <v>21</v>
      </c>
      <c r="K6" s="73" t="s">
        <v>4</v>
      </c>
      <c r="L6" s="73" t="s">
        <v>24</v>
      </c>
      <c r="M6" s="71" t="s">
        <v>25</v>
      </c>
      <c r="N6" s="75" t="s">
        <v>26</v>
      </c>
    </row>
    <row r="7" spans="1:14" s="2" customFormat="1" ht="11.25" customHeight="1" x14ac:dyDescent="0.25">
      <c r="A7" s="78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2"/>
      <c r="N7" s="76"/>
    </row>
    <row r="8" spans="1:14" s="2" customFormat="1" ht="10.5" customHeight="1" x14ac:dyDescent="0.25">
      <c r="A8" s="78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2"/>
      <c r="N8" s="76"/>
    </row>
    <row r="9" spans="1:14" s="2" customFormat="1" ht="13.5" customHeight="1" x14ac:dyDescent="0.25">
      <c r="A9" s="78"/>
      <c r="B9" s="74"/>
      <c r="C9" s="74"/>
      <c r="D9" s="74"/>
      <c r="E9" s="43" t="s">
        <v>18</v>
      </c>
      <c r="F9" s="47" t="s">
        <v>18</v>
      </c>
      <c r="G9" s="47" t="s">
        <v>18</v>
      </c>
      <c r="H9" s="47" t="s">
        <v>18</v>
      </c>
      <c r="I9" s="47" t="s">
        <v>18</v>
      </c>
      <c r="J9" s="47" t="s">
        <v>18</v>
      </c>
      <c r="K9" s="47" t="s">
        <v>18</v>
      </c>
      <c r="L9" s="47" t="s">
        <v>18</v>
      </c>
      <c r="M9" s="48" t="s">
        <v>18</v>
      </c>
      <c r="N9" s="49" t="s">
        <v>18</v>
      </c>
    </row>
    <row r="10" spans="1:14" s="50" customFormat="1" ht="13.5" customHeight="1" thickBot="1" x14ac:dyDescent="0.25">
      <c r="A10" s="51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53">
        <v>14</v>
      </c>
    </row>
    <row r="11" spans="1:14" ht="15.75" customHeight="1" x14ac:dyDescent="0.25">
      <c r="A11" s="131" t="s">
        <v>32</v>
      </c>
      <c r="B11" s="90">
        <v>37</v>
      </c>
      <c r="C11" s="28" t="s">
        <v>37</v>
      </c>
      <c r="D11" s="24">
        <v>1208</v>
      </c>
      <c r="E11" s="4">
        <v>10.5</v>
      </c>
      <c r="F11" s="4">
        <v>10.5</v>
      </c>
      <c r="G11" s="5"/>
      <c r="H11" s="5"/>
      <c r="I11" s="5"/>
      <c r="J11" s="5"/>
      <c r="K11" s="5"/>
      <c r="L11" s="5"/>
      <c r="M11" s="5"/>
      <c r="N11" s="6"/>
    </row>
    <row r="12" spans="1:14" ht="15.75" x14ac:dyDescent="0.25">
      <c r="A12" s="132"/>
      <c r="B12" s="88"/>
      <c r="C12" s="29" t="s">
        <v>38</v>
      </c>
      <c r="D12" s="46">
        <v>1214</v>
      </c>
      <c r="E12" s="7">
        <v>75</v>
      </c>
      <c r="F12" s="7">
        <v>75</v>
      </c>
      <c r="G12" s="8"/>
      <c r="H12" s="8"/>
      <c r="I12" s="8"/>
      <c r="J12" s="8"/>
      <c r="K12" s="8"/>
      <c r="L12" s="8"/>
      <c r="M12" s="8"/>
      <c r="N12" s="9"/>
    </row>
    <row r="13" spans="1:14" ht="15.75" x14ac:dyDescent="0.25">
      <c r="A13" s="132"/>
      <c r="B13" s="86">
        <v>39</v>
      </c>
      <c r="C13" s="29" t="s">
        <v>37</v>
      </c>
      <c r="D13" s="46">
        <v>1214</v>
      </c>
      <c r="E13" s="7">
        <v>35.5</v>
      </c>
      <c r="F13" s="7">
        <v>35.5</v>
      </c>
      <c r="G13" s="8"/>
      <c r="H13" s="8"/>
      <c r="I13" s="8"/>
      <c r="J13" s="8"/>
      <c r="K13" s="8"/>
      <c r="L13" s="8"/>
      <c r="M13" s="8"/>
      <c r="N13" s="9"/>
    </row>
    <row r="14" spans="1:14" ht="15.75" x14ac:dyDescent="0.25">
      <c r="A14" s="132"/>
      <c r="B14" s="88"/>
      <c r="C14" s="29" t="s">
        <v>38</v>
      </c>
      <c r="D14" s="46">
        <v>1214</v>
      </c>
      <c r="E14" s="7">
        <v>1.2</v>
      </c>
      <c r="F14" s="7">
        <v>1.2</v>
      </c>
      <c r="G14" s="8"/>
      <c r="H14" s="8"/>
      <c r="I14" s="8"/>
      <c r="J14" s="8"/>
      <c r="K14" s="8"/>
      <c r="L14" s="8"/>
      <c r="M14" s="8"/>
      <c r="N14" s="9"/>
    </row>
    <row r="15" spans="1:14" ht="15.75" x14ac:dyDescent="0.25">
      <c r="A15" s="132"/>
      <c r="B15" s="86" t="s">
        <v>5</v>
      </c>
      <c r="C15" s="29" t="s">
        <v>37</v>
      </c>
      <c r="D15" s="46">
        <v>1214</v>
      </c>
      <c r="E15" s="7">
        <v>47.3</v>
      </c>
      <c r="F15" s="7">
        <v>47.3</v>
      </c>
      <c r="G15" s="8"/>
      <c r="H15" s="8"/>
      <c r="I15" s="8"/>
      <c r="J15" s="8"/>
      <c r="K15" s="8"/>
      <c r="L15" s="8"/>
      <c r="M15" s="8"/>
      <c r="N15" s="9"/>
    </row>
    <row r="16" spans="1:14" ht="15.75" x14ac:dyDescent="0.25">
      <c r="A16" s="132"/>
      <c r="B16" s="87"/>
      <c r="C16" s="29" t="s">
        <v>38</v>
      </c>
      <c r="D16" s="46">
        <v>1215</v>
      </c>
      <c r="E16" s="7">
        <v>11.6</v>
      </c>
      <c r="F16" s="7">
        <v>11.6</v>
      </c>
      <c r="G16" s="8"/>
      <c r="H16" s="8"/>
      <c r="I16" s="8"/>
      <c r="J16" s="8"/>
      <c r="K16" s="8"/>
      <c r="L16" s="8"/>
      <c r="M16" s="8"/>
      <c r="N16" s="9"/>
    </row>
    <row r="17" spans="1:14" ht="15.75" x14ac:dyDescent="0.25">
      <c r="A17" s="132"/>
      <c r="B17" s="87"/>
      <c r="C17" s="29" t="s">
        <v>39</v>
      </c>
      <c r="D17" s="46">
        <v>2403</v>
      </c>
      <c r="E17" s="7">
        <v>8.6</v>
      </c>
      <c r="F17" s="8"/>
      <c r="G17" s="8"/>
      <c r="H17" s="8"/>
      <c r="I17" s="8">
        <v>8.6</v>
      </c>
      <c r="J17" s="8"/>
      <c r="K17" s="8"/>
      <c r="L17" s="7"/>
      <c r="M17" s="8"/>
      <c r="N17" s="9"/>
    </row>
    <row r="18" spans="1:14" ht="15.75" x14ac:dyDescent="0.25">
      <c r="A18" s="132"/>
      <c r="B18" s="88"/>
      <c r="C18" s="29" t="s">
        <v>40</v>
      </c>
      <c r="D18" s="46">
        <v>6490</v>
      </c>
      <c r="E18" s="7">
        <v>0.5</v>
      </c>
      <c r="F18" s="7"/>
      <c r="G18" s="8"/>
      <c r="H18" s="8"/>
      <c r="I18" s="8"/>
      <c r="J18" s="8"/>
      <c r="K18" s="8"/>
      <c r="L18" s="7"/>
      <c r="M18" s="8"/>
      <c r="N18" s="9">
        <v>0.5</v>
      </c>
    </row>
    <row r="19" spans="1:14" ht="15.75" x14ac:dyDescent="0.25">
      <c r="A19" s="132"/>
      <c r="B19" s="46">
        <v>43</v>
      </c>
      <c r="C19" s="29" t="s">
        <v>37</v>
      </c>
      <c r="D19" s="46">
        <v>1214</v>
      </c>
      <c r="E19" s="7">
        <v>68.8</v>
      </c>
      <c r="F19" s="7">
        <v>68.8</v>
      </c>
      <c r="G19" s="8"/>
      <c r="H19" s="8"/>
      <c r="I19" s="8"/>
      <c r="J19" s="8"/>
      <c r="K19" s="8"/>
      <c r="L19" s="8"/>
      <c r="M19" s="8"/>
      <c r="N19" s="9"/>
    </row>
    <row r="20" spans="1:14" ht="15.75" x14ac:dyDescent="0.25">
      <c r="A20" s="132"/>
      <c r="B20" s="86">
        <v>54</v>
      </c>
      <c r="C20" s="29" t="s">
        <v>37</v>
      </c>
      <c r="D20" s="46">
        <v>1317</v>
      </c>
      <c r="E20" s="7">
        <v>76.900000000000006</v>
      </c>
      <c r="F20" s="7"/>
      <c r="G20" s="8"/>
      <c r="H20" s="8">
        <v>76.900000000000006</v>
      </c>
      <c r="I20" s="8"/>
      <c r="J20" s="8"/>
      <c r="K20" s="8"/>
      <c r="L20" s="8"/>
      <c r="M20" s="8"/>
      <c r="N20" s="9"/>
    </row>
    <row r="21" spans="1:14" ht="15.75" x14ac:dyDescent="0.25">
      <c r="A21" s="132"/>
      <c r="B21" s="87"/>
      <c r="C21" s="29" t="s">
        <v>38</v>
      </c>
      <c r="D21" s="46">
        <v>1317</v>
      </c>
      <c r="E21" s="7">
        <v>23.9</v>
      </c>
      <c r="F21" s="7"/>
      <c r="G21" s="8"/>
      <c r="H21" s="8">
        <v>23.9</v>
      </c>
      <c r="I21" s="8"/>
      <c r="J21" s="8"/>
      <c r="K21" s="8"/>
      <c r="L21" s="8"/>
      <c r="M21" s="8"/>
      <c r="N21" s="9"/>
    </row>
    <row r="22" spans="1:14" ht="15.75" x14ac:dyDescent="0.25">
      <c r="A22" s="132"/>
      <c r="B22" s="87"/>
      <c r="C22" s="30" t="s">
        <v>39</v>
      </c>
      <c r="D22" s="44">
        <v>1314</v>
      </c>
      <c r="E22" s="23">
        <v>16.399999999999999</v>
      </c>
      <c r="F22" s="8"/>
      <c r="G22" s="8"/>
      <c r="H22" s="8">
        <v>16.399999999999999</v>
      </c>
      <c r="I22" s="8"/>
      <c r="J22" s="8"/>
      <c r="K22" s="8"/>
      <c r="L22" s="8"/>
      <c r="M22" s="8"/>
      <c r="N22" s="9"/>
    </row>
    <row r="23" spans="1:14" ht="15.75" x14ac:dyDescent="0.25">
      <c r="A23" s="132"/>
      <c r="B23" s="88"/>
      <c r="C23" s="29" t="s">
        <v>40</v>
      </c>
      <c r="D23" s="46">
        <v>1232</v>
      </c>
      <c r="E23" s="7">
        <v>34.299999999999997</v>
      </c>
      <c r="F23" s="7">
        <v>34.299999999999997</v>
      </c>
      <c r="G23" s="8"/>
      <c r="H23" s="8"/>
      <c r="I23" s="8"/>
      <c r="J23" s="8"/>
      <c r="K23" s="8"/>
      <c r="L23" s="8"/>
      <c r="M23" s="8"/>
      <c r="N23" s="9"/>
    </row>
    <row r="24" spans="1:14" ht="15.75" x14ac:dyDescent="0.25">
      <c r="A24" s="132"/>
      <c r="B24" s="86" t="s">
        <v>6</v>
      </c>
      <c r="C24" s="29" t="s">
        <v>37</v>
      </c>
      <c r="D24" s="46">
        <v>1209</v>
      </c>
      <c r="E24" s="7">
        <v>4.0999999999999996</v>
      </c>
      <c r="F24" s="7">
        <v>4.0999999999999996</v>
      </c>
      <c r="G24" s="8"/>
      <c r="H24" s="8"/>
      <c r="I24" s="8"/>
      <c r="J24" s="8"/>
      <c r="K24" s="8"/>
      <c r="L24" s="8"/>
      <c r="M24" s="8"/>
      <c r="N24" s="9"/>
    </row>
    <row r="25" spans="1:14" ht="15.75" x14ac:dyDescent="0.25">
      <c r="A25" s="132"/>
      <c r="B25" s="88"/>
      <c r="C25" s="29" t="s">
        <v>38</v>
      </c>
      <c r="D25" s="46">
        <v>1232</v>
      </c>
      <c r="E25" s="7">
        <v>35.200000000000003</v>
      </c>
      <c r="F25" s="7">
        <v>35.200000000000003</v>
      </c>
      <c r="G25" s="8"/>
      <c r="H25" s="8"/>
      <c r="I25" s="8"/>
      <c r="J25" s="8"/>
      <c r="K25" s="8"/>
      <c r="L25" s="8"/>
      <c r="M25" s="8"/>
      <c r="N25" s="9"/>
    </row>
    <row r="26" spans="1:14" ht="15.75" x14ac:dyDescent="0.25">
      <c r="A26" s="132"/>
      <c r="B26" s="86" t="s">
        <v>7</v>
      </c>
      <c r="C26" s="29" t="s">
        <v>37</v>
      </c>
      <c r="D26" s="46">
        <v>1212</v>
      </c>
      <c r="E26" s="7">
        <v>9.4</v>
      </c>
      <c r="F26" s="7">
        <v>9.4</v>
      </c>
      <c r="G26" s="8"/>
      <c r="H26" s="8"/>
      <c r="I26" s="8"/>
      <c r="J26" s="8"/>
      <c r="K26" s="8"/>
      <c r="L26" s="8"/>
      <c r="M26" s="8"/>
      <c r="N26" s="9"/>
    </row>
    <row r="27" spans="1:14" ht="15.75" x14ac:dyDescent="0.25">
      <c r="A27" s="132"/>
      <c r="B27" s="87"/>
      <c r="C27" s="29" t="s">
        <v>38</v>
      </c>
      <c r="D27" s="46">
        <v>1317</v>
      </c>
      <c r="E27" s="7">
        <v>10.6</v>
      </c>
      <c r="F27" s="7"/>
      <c r="G27" s="8"/>
      <c r="H27" s="8">
        <v>10.6</v>
      </c>
      <c r="I27" s="8"/>
      <c r="J27" s="8"/>
      <c r="K27" s="8"/>
      <c r="L27" s="8"/>
      <c r="M27" s="8"/>
      <c r="N27" s="9"/>
    </row>
    <row r="28" spans="1:14" ht="15.75" x14ac:dyDescent="0.25">
      <c r="A28" s="132"/>
      <c r="B28" s="87"/>
      <c r="C28" s="29" t="s">
        <v>39</v>
      </c>
      <c r="D28" s="46">
        <v>1314</v>
      </c>
      <c r="E28" s="7">
        <v>34.4</v>
      </c>
      <c r="F28" s="7"/>
      <c r="G28" s="8"/>
      <c r="H28" s="8">
        <v>34.4</v>
      </c>
      <c r="I28" s="8"/>
      <c r="J28" s="8"/>
      <c r="K28" s="8"/>
      <c r="L28" s="8"/>
      <c r="M28" s="8"/>
      <c r="N28" s="9"/>
    </row>
    <row r="29" spans="1:14" ht="15.75" x14ac:dyDescent="0.25">
      <c r="A29" s="132"/>
      <c r="B29" s="88"/>
      <c r="C29" s="29" t="s">
        <v>40</v>
      </c>
      <c r="D29" s="46">
        <v>4230</v>
      </c>
      <c r="E29" s="7">
        <v>26.9</v>
      </c>
      <c r="F29" s="7"/>
      <c r="G29" s="8"/>
      <c r="H29" s="8"/>
      <c r="I29" s="8"/>
      <c r="J29" s="8"/>
      <c r="K29" s="8">
        <v>26.9</v>
      </c>
      <c r="L29" s="8"/>
      <c r="M29" s="7"/>
      <c r="N29" s="9"/>
    </row>
    <row r="30" spans="1:14" ht="15.75" x14ac:dyDescent="0.25">
      <c r="A30" s="132"/>
      <c r="B30" s="86">
        <v>63</v>
      </c>
      <c r="C30" s="29" t="s">
        <v>37</v>
      </c>
      <c r="D30" s="46">
        <v>1212</v>
      </c>
      <c r="E30" s="7">
        <v>31.2</v>
      </c>
      <c r="F30" s="7">
        <v>31.2</v>
      </c>
      <c r="G30" s="8"/>
      <c r="H30" s="8"/>
      <c r="I30" s="8"/>
      <c r="J30" s="8"/>
      <c r="K30" s="8"/>
      <c r="L30" s="8"/>
      <c r="M30" s="8"/>
      <c r="N30" s="9"/>
    </row>
    <row r="31" spans="1:14" ht="15.75" x14ac:dyDescent="0.25">
      <c r="A31" s="132"/>
      <c r="B31" s="88"/>
      <c r="C31" s="29" t="s">
        <v>38</v>
      </c>
      <c r="D31" s="46">
        <v>1232</v>
      </c>
      <c r="E31" s="7">
        <v>4.0999999999999996</v>
      </c>
      <c r="F31" s="7">
        <v>4.0999999999999996</v>
      </c>
      <c r="G31" s="8"/>
      <c r="H31" s="8"/>
      <c r="I31" s="8"/>
      <c r="J31" s="8"/>
      <c r="K31" s="8"/>
      <c r="L31" s="8"/>
      <c r="M31" s="8"/>
      <c r="N31" s="9"/>
    </row>
    <row r="32" spans="1:14" ht="15.75" x14ac:dyDescent="0.25">
      <c r="A32" s="132"/>
      <c r="B32" s="86" t="s">
        <v>8</v>
      </c>
      <c r="C32" s="29" t="s">
        <v>37</v>
      </c>
      <c r="D32" s="46">
        <v>1212</v>
      </c>
      <c r="E32" s="7">
        <v>28.9</v>
      </c>
      <c r="F32" s="7">
        <v>28.9</v>
      </c>
      <c r="G32" s="8"/>
      <c r="H32" s="8"/>
      <c r="I32" s="8"/>
      <c r="J32" s="8"/>
      <c r="K32" s="8"/>
      <c r="L32" s="8"/>
      <c r="M32" s="8"/>
      <c r="N32" s="9"/>
    </row>
    <row r="33" spans="1:14" ht="15.75" x14ac:dyDescent="0.25">
      <c r="A33" s="132"/>
      <c r="B33" s="87"/>
      <c r="C33" s="29" t="s">
        <v>38</v>
      </c>
      <c r="D33" s="46">
        <v>1317</v>
      </c>
      <c r="E33" s="7">
        <v>8</v>
      </c>
      <c r="F33" s="7"/>
      <c r="G33" s="8"/>
      <c r="H33" s="8">
        <v>8</v>
      </c>
      <c r="I33" s="8"/>
      <c r="J33" s="8"/>
      <c r="K33" s="8"/>
      <c r="L33" s="8"/>
      <c r="M33" s="8"/>
      <c r="N33" s="9"/>
    </row>
    <row r="34" spans="1:14" ht="15.75" x14ac:dyDescent="0.25">
      <c r="A34" s="132"/>
      <c r="B34" s="87"/>
      <c r="C34" s="29" t="s">
        <v>39</v>
      </c>
      <c r="D34" s="46">
        <v>5201</v>
      </c>
      <c r="E34" s="7">
        <v>1.8</v>
      </c>
      <c r="F34" s="8"/>
      <c r="G34" s="8"/>
      <c r="H34" s="8"/>
      <c r="I34" s="8"/>
      <c r="J34" s="8"/>
      <c r="K34" s="8"/>
      <c r="L34" s="7">
        <v>1.8</v>
      </c>
      <c r="M34" s="8"/>
      <c r="N34" s="9"/>
    </row>
    <row r="35" spans="1:14" ht="15.75" x14ac:dyDescent="0.25">
      <c r="A35" s="132"/>
      <c r="B35" s="88"/>
      <c r="C35" s="29" t="s">
        <v>40</v>
      </c>
      <c r="D35" s="46">
        <v>5201</v>
      </c>
      <c r="E35" s="7">
        <v>0.8</v>
      </c>
      <c r="F35" s="8"/>
      <c r="G35" s="8"/>
      <c r="H35" s="8"/>
      <c r="I35" s="8"/>
      <c r="J35" s="8"/>
      <c r="K35" s="8"/>
      <c r="L35" s="7">
        <v>0.8</v>
      </c>
      <c r="M35" s="8"/>
      <c r="N35" s="9"/>
    </row>
    <row r="36" spans="1:14" ht="15.75" x14ac:dyDescent="0.25">
      <c r="A36" s="132"/>
      <c r="B36" s="86">
        <v>70</v>
      </c>
      <c r="C36" s="29" t="s">
        <v>37</v>
      </c>
      <c r="D36" s="46">
        <v>1317</v>
      </c>
      <c r="E36" s="7">
        <v>50.6</v>
      </c>
      <c r="F36" s="7"/>
      <c r="G36" s="8"/>
      <c r="H36" s="8">
        <v>50.6</v>
      </c>
      <c r="I36" s="8"/>
      <c r="J36" s="8"/>
      <c r="K36" s="8"/>
      <c r="L36" s="8"/>
      <c r="M36" s="8"/>
      <c r="N36" s="9"/>
    </row>
    <row r="37" spans="1:14" ht="15.75" x14ac:dyDescent="0.25">
      <c r="A37" s="132"/>
      <c r="B37" s="88"/>
      <c r="C37" s="29" t="s">
        <v>38</v>
      </c>
      <c r="D37" s="46">
        <v>3101</v>
      </c>
      <c r="E37" s="7">
        <v>3.1</v>
      </c>
      <c r="F37" s="8"/>
      <c r="G37" s="8"/>
      <c r="H37" s="8"/>
      <c r="I37" s="8"/>
      <c r="J37" s="7">
        <v>3.1</v>
      </c>
      <c r="K37" s="7"/>
      <c r="L37" s="8"/>
      <c r="M37" s="8"/>
      <c r="N37" s="9"/>
    </row>
    <row r="38" spans="1:14" ht="16.5" thickBot="1" x14ac:dyDescent="0.3">
      <c r="A38" s="133"/>
      <c r="B38" s="26">
        <v>130</v>
      </c>
      <c r="C38" s="31" t="s">
        <v>41</v>
      </c>
      <c r="D38" s="26">
        <v>1211</v>
      </c>
      <c r="E38" s="25">
        <v>59.7</v>
      </c>
      <c r="F38" s="25">
        <v>59.7</v>
      </c>
      <c r="G38" s="10"/>
      <c r="H38" s="10"/>
      <c r="I38" s="10"/>
      <c r="J38" s="10"/>
      <c r="K38" s="10"/>
      <c r="L38" s="10"/>
      <c r="M38" s="10"/>
      <c r="N38" s="11"/>
    </row>
    <row r="39" spans="1:14" s="2" customFormat="1" ht="43.5" customHeight="1" x14ac:dyDescent="0.25">
      <c r="A39" s="77" t="s">
        <v>17</v>
      </c>
      <c r="B39" s="73" t="s">
        <v>0</v>
      </c>
      <c r="C39" s="73" t="s">
        <v>1</v>
      </c>
      <c r="D39" s="73" t="s">
        <v>2</v>
      </c>
      <c r="E39" s="73" t="s">
        <v>3</v>
      </c>
      <c r="F39" s="73" t="s">
        <v>19</v>
      </c>
      <c r="G39" s="73" t="s">
        <v>20</v>
      </c>
      <c r="H39" s="73" t="s">
        <v>23</v>
      </c>
      <c r="I39" s="73" t="s">
        <v>22</v>
      </c>
      <c r="J39" s="73" t="s">
        <v>21</v>
      </c>
      <c r="K39" s="73" t="s">
        <v>4</v>
      </c>
      <c r="L39" s="73" t="s">
        <v>24</v>
      </c>
      <c r="M39" s="71" t="s">
        <v>25</v>
      </c>
      <c r="N39" s="75" t="s">
        <v>26</v>
      </c>
    </row>
    <row r="40" spans="1:14" s="2" customFormat="1" ht="11.25" customHeight="1" x14ac:dyDescent="0.25">
      <c r="A40" s="78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2"/>
      <c r="N40" s="76"/>
    </row>
    <row r="41" spans="1:14" s="2" customFormat="1" ht="10.5" customHeight="1" x14ac:dyDescent="0.25">
      <c r="A41" s="78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2"/>
      <c r="N41" s="76"/>
    </row>
    <row r="42" spans="1:14" s="2" customFormat="1" ht="13.5" customHeight="1" x14ac:dyDescent="0.25">
      <c r="A42" s="78"/>
      <c r="B42" s="74"/>
      <c r="C42" s="74"/>
      <c r="D42" s="74"/>
      <c r="E42" s="43" t="s">
        <v>18</v>
      </c>
      <c r="F42" s="47" t="s">
        <v>18</v>
      </c>
      <c r="G42" s="47" t="s">
        <v>18</v>
      </c>
      <c r="H42" s="47" t="s">
        <v>18</v>
      </c>
      <c r="I42" s="47" t="s">
        <v>18</v>
      </c>
      <c r="J42" s="47" t="s">
        <v>18</v>
      </c>
      <c r="K42" s="47" t="s">
        <v>18</v>
      </c>
      <c r="L42" s="47" t="s">
        <v>18</v>
      </c>
      <c r="M42" s="48" t="s">
        <v>18</v>
      </c>
      <c r="N42" s="49" t="s">
        <v>18</v>
      </c>
    </row>
    <row r="43" spans="1:14" s="50" customFormat="1" ht="13.5" customHeight="1" thickBot="1" x14ac:dyDescent="0.25">
      <c r="A43" s="54">
        <v>1</v>
      </c>
      <c r="B43" s="55">
        <v>2</v>
      </c>
      <c r="C43" s="55">
        <v>3</v>
      </c>
      <c r="D43" s="55">
        <v>4</v>
      </c>
      <c r="E43" s="55">
        <v>5</v>
      </c>
      <c r="F43" s="55">
        <v>6</v>
      </c>
      <c r="G43" s="55">
        <v>7</v>
      </c>
      <c r="H43" s="55">
        <v>8</v>
      </c>
      <c r="I43" s="55">
        <v>9</v>
      </c>
      <c r="J43" s="55">
        <v>10</v>
      </c>
      <c r="K43" s="55">
        <v>11</v>
      </c>
      <c r="L43" s="55">
        <v>12</v>
      </c>
      <c r="M43" s="55">
        <v>13</v>
      </c>
      <c r="N43" s="56">
        <v>14</v>
      </c>
    </row>
    <row r="44" spans="1:14" ht="17.25" customHeight="1" x14ac:dyDescent="0.25">
      <c r="A44" s="134" t="s">
        <v>32</v>
      </c>
      <c r="B44" s="24">
        <v>141</v>
      </c>
      <c r="C44" s="28" t="s">
        <v>37</v>
      </c>
      <c r="D44" s="24">
        <v>1211</v>
      </c>
      <c r="E44" s="4">
        <v>27.5</v>
      </c>
      <c r="F44" s="4">
        <v>27.5</v>
      </c>
      <c r="G44" s="5"/>
      <c r="H44" s="5"/>
      <c r="I44" s="5"/>
      <c r="J44" s="5"/>
      <c r="K44" s="5"/>
      <c r="L44" s="5"/>
      <c r="M44" s="5"/>
      <c r="N44" s="6"/>
    </row>
    <row r="45" spans="1:14" ht="15.75" customHeight="1" x14ac:dyDescent="0.25">
      <c r="A45" s="135"/>
      <c r="B45" s="66">
        <v>141</v>
      </c>
      <c r="C45" s="29" t="s">
        <v>38</v>
      </c>
      <c r="D45" s="66">
        <v>1209</v>
      </c>
      <c r="E45" s="7">
        <v>29</v>
      </c>
      <c r="F45" s="7">
        <v>29</v>
      </c>
      <c r="G45" s="8"/>
      <c r="H45" s="8"/>
      <c r="I45" s="8"/>
      <c r="J45" s="8"/>
      <c r="K45" s="8"/>
      <c r="L45" s="8"/>
      <c r="M45" s="8"/>
      <c r="N45" s="9"/>
    </row>
    <row r="46" spans="1:14" ht="15.75" x14ac:dyDescent="0.25">
      <c r="A46" s="135"/>
      <c r="B46" s="89">
        <v>146</v>
      </c>
      <c r="C46" s="29" t="s">
        <v>37</v>
      </c>
      <c r="D46" s="66">
        <v>1214</v>
      </c>
      <c r="E46" s="7">
        <v>24</v>
      </c>
      <c r="F46" s="7">
        <v>24</v>
      </c>
      <c r="G46" s="8"/>
      <c r="H46" s="8"/>
      <c r="I46" s="8"/>
      <c r="J46" s="8"/>
      <c r="K46" s="8"/>
      <c r="L46" s="8"/>
      <c r="M46" s="8"/>
      <c r="N46" s="9"/>
    </row>
    <row r="47" spans="1:14" ht="15.75" x14ac:dyDescent="0.25">
      <c r="A47" s="135"/>
      <c r="B47" s="89"/>
      <c r="C47" s="29" t="s">
        <v>38</v>
      </c>
      <c r="D47" s="66">
        <v>1212</v>
      </c>
      <c r="E47" s="7">
        <v>43.3</v>
      </c>
      <c r="F47" s="7">
        <v>43.3</v>
      </c>
      <c r="G47" s="8"/>
      <c r="H47" s="8"/>
      <c r="I47" s="8"/>
      <c r="J47" s="8"/>
      <c r="K47" s="8"/>
      <c r="L47" s="8"/>
      <c r="M47" s="8"/>
      <c r="N47" s="9"/>
    </row>
    <row r="48" spans="1:14" ht="15.75" x14ac:dyDescent="0.25">
      <c r="A48" s="135"/>
      <c r="B48" s="89"/>
      <c r="C48" s="29" t="s">
        <v>39</v>
      </c>
      <c r="D48" s="66">
        <v>1214</v>
      </c>
      <c r="E48" s="7">
        <v>25.6</v>
      </c>
      <c r="F48" s="7">
        <v>25.6</v>
      </c>
      <c r="G48" s="8"/>
      <c r="H48" s="8"/>
      <c r="I48" s="8"/>
      <c r="J48" s="8"/>
      <c r="K48" s="8"/>
      <c r="L48" s="8"/>
      <c r="M48" s="8"/>
      <c r="N48" s="9"/>
    </row>
    <row r="49" spans="1:15" ht="15.75" x14ac:dyDescent="0.25">
      <c r="A49" s="135"/>
      <c r="B49" s="89" t="s">
        <v>9</v>
      </c>
      <c r="C49" s="29" t="s">
        <v>37</v>
      </c>
      <c r="D49" s="66">
        <v>1214</v>
      </c>
      <c r="E49" s="7">
        <v>68.8</v>
      </c>
      <c r="F49" s="7">
        <v>68.8</v>
      </c>
      <c r="G49" s="8"/>
      <c r="H49" s="8"/>
      <c r="I49" s="8"/>
      <c r="J49" s="8"/>
      <c r="K49" s="8"/>
      <c r="L49" s="8"/>
      <c r="M49" s="8"/>
      <c r="N49" s="9"/>
    </row>
    <row r="50" spans="1:15" ht="15.75" x14ac:dyDescent="0.25">
      <c r="A50" s="135"/>
      <c r="B50" s="89"/>
      <c r="C50" s="29" t="s">
        <v>38</v>
      </c>
      <c r="D50" s="66">
        <v>5201</v>
      </c>
      <c r="E50" s="7">
        <v>1.3</v>
      </c>
      <c r="F50" s="8"/>
      <c r="G50" s="8"/>
      <c r="H50" s="8"/>
      <c r="I50" s="8"/>
      <c r="J50" s="8"/>
      <c r="K50" s="8"/>
      <c r="L50" s="7">
        <v>1.3</v>
      </c>
      <c r="M50" s="8"/>
      <c r="N50" s="9"/>
    </row>
    <row r="51" spans="1:15" ht="15.75" x14ac:dyDescent="0.25">
      <c r="A51" s="135"/>
      <c r="B51" s="89"/>
      <c r="C51" s="29" t="s">
        <v>39</v>
      </c>
      <c r="D51" s="66">
        <v>5201</v>
      </c>
      <c r="E51" s="8">
        <v>1.3</v>
      </c>
      <c r="F51" s="8"/>
      <c r="G51" s="8"/>
      <c r="H51" s="8"/>
      <c r="I51" s="8"/>
      <c r="J51" s="8"/>
      <c r="K51" s="8"/>
      <c r="L51" s="8">
        <v>1.3</v>
      </c>
      <c r="M51" s="8"/>
      <c r="N51" s="9"/>
    </row>
    <row r="52" spans="1:15" ht="16.5" thickBot="1" x14ac:dyDescent="0.3">
      <c r="A52" s="136"/>
      <c r="B52" s="111" t="s">
        <v>33</v>
      </c>
      <c r="C52" s="111"/>
      <c r="D52" s="111"/>
      <c r="E52" s="107">
        <f>E11+E12+E13+E14+E15+E16+E17+E18+E19+E20+E21+E22+E23+E24+E25+E26+E27+E28+E29+E30+E31+E32+E33+E34+E35+E36+E37+E38+E44+E45+E46+E47+E48+E49+E50+E51</f>
        <v>940.0999999999998</v>
      </c>
      <c r="F52" s="108">
        <f t="shared" ref="F52:N52" si="0">F11+F12+F13+F14+F15+F16+F17+F18+F19+F20+F21+F22+F23+F24+F25+F26+F27+F28+F29+F30+F31+F32+F33+F34+F35+F36+F37+F38+F44+F45+F46+F47+F48+F49+F50+F51</f>
        <v>674.99999999999989</v>
      </c>
      <c r="G52" s="109">
        <f t="shared" si="0"/>
        <v>0</v>
      </c>
      <c r="H52" s="109">
        <f t="shared" si="0"/>
        <v>220.8</v>
      </c>
      <c r="I52" s="109">
        <f t="shared" si="0"/>
        <v>8.6</v>
      </c>
      <c r="J52" s="109">
        <f t="shared" si="0"/>
        <v>3.1</v>
      </c>
      <c r="K52" s="109">
        <f t="shared" si="0"/>
        <v>26.9</v>
      </c>
      <c r="L52" s="109">
        <f t="shared" si="0"/>
        <v>5.2</v>
      </c>
      <c r="M52" s="109">
        <f t="shared" si="0"/>
        <v>0</v>
      </c>
      <c r="N52" s="110">
        <f t="shared" si="0"/>
        <v>0.5</v>
      </c>
      <c r="O52" s="1">
        <f>F52+H52+I52+J52+L52+N52</f>
        <v>913.2</v>
      </c>
    </row>
    <row r="53" spans="1:15" ht="15" customHeight="1" x14ac:dyDescent="0.25">
      <c r="A53" s="132" t="s">
        <v>35</v>
      </c>
      <c r="B53" s="64">
        <v>3</v>
      </c>
      <c r="C53" s="64"/>
      <c r="D53" s="64">
        <v>4207</v>
      </c>
      <c r="E53" s="84">
        <v>471.93</v>
      </c>
      <c r="F53" s="105"/>
      <c r="G53" s="105"/>
      <c r="H53" s="105"/>
      <c r="I53" s="105"/>
      <c r="J53" s="105"/>
      <c r="K53" s="105">
        <v>471.93</v>
      </c>
      <c r="L53" s="105"/>
      <c r="M53" s="105"/>
      <c r="N53" s="106"/>
    </row>
    <row r="54" spans="1:15" x14ac:dyDescent="0.25">
      <c r="A54" s="132"/>
      <c r="B54" s="63">
        <v>4</v>
      </c>
      <c r="C54" s="63"/>
      <c r="D54" s="63">
        <v>4207</v>
      </c>
      <c r="E54" s="84"/>
      <c r="F54" s="13"/>
      <c r="G54" s="13"/>
      <c r="H54" s="13"/>
      <c r="I54" s="13"/>
      <c r="J54" s="13"/>
      <c r="K54" s="13"/>
      <c r="L54" s="13"/>
      <c r="M54" s="13"/>
      <c r="N54" s="14"/>
    </row>
    <row r="55" spans="1:15" x14ac:dyDescent="0.25">
      <c r="A55" s="132"/>
      <c r="B55" s="63">
        <v>9</v>
      </c>
      <c r="C55" s="63"/>
      <c r="D55" s="63">
        <v>4207</v>
      </c>
      <c r="E55" s="84"/>
      <c r="F55" s="13"/>
      <c r="G55" s="13"/>
      <c r="H55" s="13"/>
      <c r="I55" s="13"/>
      <c r="J55" s="13"/>
      <c r="K55" s="13"/>
      <c r="L55" s="13"/>
      <c r="M55" s="13"/>
      <c r="N55" s="14"/>
    </row>
    <row r="56" spans="1:15" x14ac:dyDescent="0.25">
      <c r="A56" s="132"/>
      <c r="B56" s="63">
        <v>10</v>
      </c>
      <c r="C56" s="63"/>
      <c r="D56" s="63">
        <v>4207</v>
      </c>
      <c r="E56" s="84"/>
      <c r="F56" s="13"/>
      <c r="G56" s="13"/>
      <c r="H56" s="13"/>
      <c r="I56" s="13"/>
      <c r="J56" s="13"/>
      <c r="K56" s="13"/>
      <c r="L56" s="13"/>
      <c r="M56" s="13"/>
      <c r="N56" s="14"/>
    </row>
    <row r="57" spans="1:15" x14ac:dyDescent="0.25">
      <c r="A57" s="132"/>
      <c r="B57" s="63">
        <v>11</v>
      </c>
      <c r="C57" s="63"/>
      <c r="D57" s="63">
        <v>4205</v>
      </c>
      <c r="E57" s="84"/>
      <c r="F57" s="13"/>
      <c r="G57" s="13"/>
      <c r="H57" s="13"/>
      <c r="I57" s="13"/>
      <c r="J57" s="13"/>
      <c r="K57" s="13"/>
      <c r="L57" s="13"/>
      <c r="M57" s="13"/>
      <c r="N57" s="14"/>
    </row>
    <row r="58" spans="1:15" x14ac:dyDescent="0.25">
      <c r="A58" s="132"/>
      <c r="B58" s="63">
        <v>12</v>
      </c>
      <c r="C58" s="63"/>
      <c r="D58" s="63">
        <v>4207</v>
      </c>
      <c r="E58" s="84"/>
      <c r="F58" s="13"/>
      <c r="G58" s="13"/>
      <c r="H58" s="13"/>
      <c r="I58" s="13"/>
      <c r="J58" s="13"/>
      <c r="K58" s="13"/>
      <c r="L58" s="13"/>
      <c r="M58" s="13"/>
      <c r="N58" s="14"/>
    </row>
    <row r="59" spans="1:15" x14ac:dyDescent="0.25">
      <c r="A59" s="132"/>
      <c r="B59" s="63">
        <v>13</v>
      </c>
      <c r="C59" s="63"/>
      <c r="D59" s="63">
        <v>4207</v>
      </c>
      <c r="E59" s="85"/>
      <c r="F59" s="13"/>
      <c r="G59" s="13"/>
      <c r="H59" s="13"/>
      <c r="I59" s="13"/>
      <c r="J59" s="13"/>
      <c r="K59" s="13"/>
      <c r="L59" s="13"/>
      <c r="M59" s="45"/>
      <c r="N59" s="14"/>
    </row>
    <row r="60" spans="1:15" x14ac:dyDescent="0.25">
      <c r="A60" s="132"/>
      <c r="B60" s="63" t="s">
        <v>10</v>
      </c>
      <c r="C60" s="63"/>
      <c r="D60" s="63">
        <v>6105</v>
      </c>
      <c r="E60" s="45">
        <v>33.4</v>
      </c>
      <c r="F60" s="13"/>
      <c r="G60" s="13"/>
      <c r="H60" s="13"/>
      <c r="I60" s="13"/>
      <c r="J60" s="13"/>
      <c r="K60" s="13"/>
      <c r="L60" s="13"/>
      <c r="M60" s="13">
        <v>33.4</v>
      </c>
      <c r="N60" s="15"/>
    </row>
    <row r="61" spans="1:15" x14ac:dyDescent="0.25">
      <c r="A61" s="132"/>
      <c r="B61" s="63">
        <v>16</v>
      </c>
      <c r="C61" s="63"/>
      <c r="D61" s="63">
        <v>6105</v>
      </c>
      <c r="E61" s="45">
        <v>15.18</v>
      </c>
      <c r="F61" s="13"/>
      <c r="G61" s="13"/>
      <c r="H61" s="13"/>
      <c r="I61" s="13"/>
      <c r="J61" s="13"/>
      <c r="K61" s="13"/>
      <c r="L61" s="13"/>
      <c r="M61" s="13">
        <v>15.18</v>
      </c>
      <c r="N61" s="15"/>
    </row>
    <row r="62" spans="1:15" ht="15.75" thickBot="1" x14ac:dyDescent="0.3">
      <c r="A62" s="137"/>
      <c r="B62" s="118" t="s">
        <v>34</v>
      </c>
      <c r="C62" s="118"/>
      <c r="D62" s="118"/>
      <c r="E62" s="114">
        <f>E53+E60+E61</f>
        <v>520.51</v>
      </c>
      <c r="F62" s="115">
        <f t="shared" ref="F62:N62" si="1">F53+F60+F61</f>
        <v>0</v>
      </c>
      <c r="G62" s="116">
        <f t="shared" si="1"/>
        <v>0</v>
      </c>
      <c r="H62" s="116">
        <f t="shared" si="1"/>
        <v>0</v>
      </c>
      <c r="I62" s="116">
        <f t="shared" si="1"/>
        <v>0</v>
      </c>
      <c r="J62" s="116">
        <f t="shared" si="1"/>
        <v>0</v>
      </c>
      <c r="K62" s="116">
        <f t="shared" si="1"/>
        <v>471.93</v>
      </c>
      <c r="L62" s="116">
        <f t="shared" si="1"/>
        <v>0</v>
      </c>
      <c r="M62" s="116">
        <f t="shared" si="1"/>
        <v>48.58</v>
      </c>
      <c r="N62" s="117">
        <f t="shared" si="1"/>
        <v>0</v>
      </c>
      <c r="O62" s="1">
        <f>K62+M62</f>
        <v>520.51</v>
      </c>
    </row>
    <row r="63" spans="1:15" x14ac:dyDescent="0.25">
      <c r="A63" s="138" t="s">
        <v>36</v>
      </c>
      <c r="B63" s="96">
        <v>71</v>
      </c>
      <c r="C63" s="113" t="s">
        <v>37</v>
      </c>
      <c r="D63" s="64">
        <v>4130</v>
      </c>
      <c r="E63" s="65">
        <v>7.4</v>
      </c>
      <c r="F63" s="105"/>
      <c r="G63" s="105"/>
      <c r="H63" s="105"/>
      <c r="I63" s="105"/>
      <c r="J63" s="105"/>
      <c r="K63" s="105">
        <v>7.4</v>
      </c>
      <c r="L63" s="105"/>
      <c r="M63" s="65"/>
      <c r="N63" s="112"/>
    </row>
    <row r="64" spans="1:15" ht="15.75" customHeight="1" x14ac:dyDescent="0.25">
      <c r="A64" s="135"/>
      <c r="B64" s="92"/>
      <c r="C64" s="33" t="s">
        <v>38</v>
      </c>
      <c r="D64" s="42">
        <v>4430</v>
      </c>
      <c r="E64" s="45">
        <v>19</v>
      </c>
      <c r="F64" s="13"/>
      <c r="G64" s="13"/>
      <c r="H64" s="13"/>
      <c r="I64" s="13"/>
      <c r="J64" s="13"/>
      <c r="K64" s="13">
        <v>19</v>
      </c>
      <c r="L64" s="13"/>
      <c r="M64" s="45"/>
      <c r="N64" s="9"/>
    </row>
    <row r="65" spans="1:15" ht="15.75" customHeight="1" x14ac:dyDescent="0.25">
      <c r="A65" s="135"/>
      <c r="B65" s="92"/>
      <c r="C65" s="33" t="s">
        <v>39</v>
      </c>
      <c r="D65" s="42">
        <v>4130</v>
      </c>
      <c r="E65" s="45">
        <v>6.6</v>
      </c>
      <c r="F65" s="13"/>
      <c r="G65" s="13"/>
      <c r="H65" s="13"/>
      <c r="I65" s="13"/>
      <c r="J65" s="13"/>
      <c r="K65" s="13">
        <v>6.6</v>
      </c>
      <c r="L65" s="13"/>
      <c r="M65" s="45"/>
      <c r="N65" s="9"/>
    </row>
    <row r="66" spans="1:15" ht="15.75" customHeight="1" x14ac:dyDescent="0.25">
      <c r="A66" s="135"/>
      <c r="B66" s="92">
        <v>89</v>
      </c>
      <c r="C66" s="33" t="s">
        <v>37</v>
      </c>
      <c r="D66" s="42">
        <v>4130</v>
      </c>
      <c r="E66" s="45">
        <v>3.6</v>
      </c>
      <c r="F66" s="13"/>
      <c r="G66" s="13"/>
      <c r="H66" s="13"/>
      <c r="I66" s="13"/>
      <c r="J66" s="13"/>
      <c r="K66" s="13">
        <v>3.6</v>
      </c>
      <c r="L66" s="13"/>
      <c r="M66" s="45"/>
      <c r="N66" s="9"/>
    </row>
    <row r="67" spans="1:15" ht="15.75" customHeight="1" x14ac:dyDescent="0.25">
      <c r="A67" s="135"/>
      <c r="B67" s="92"/>
      <c r="C67" s="33" t="s">
        <v>38</v>
      </c>
      <c r="D67" s="42">
        <v>4130</v>
      </c>
      <c r="E67" s="45">
        <v>42.8</v>
      </c>
      <c r="F67" s="13"/>
      <c r="G67" s="13"/>
      <c r="H67" s="13"/>
      <c r="I67" s="13"/>
      <c r="J67" s="13"/>
      <c r="K67" s="13">
        <v>42.8</v>
      </c>
      <c r="L67" s="13"/>
      <c r="M67" s="45"/>
      <c r="N67" s="9"/>
    </row>
    <row r="68" spans="1:15" ht="15.75" customHeight="1" x14ac:dyDescent="0.25">
      <c r="A68" s="135"/>
      <c r="B68" s="42">
        <v>99</v>
      </c>
      <c r="C68" s="33" t="s">
        <v>37</v>
      </c>
      <c r="D68" s="42">
        <v>4129</v>
      </c>
      <c r="E68" s="45">
        <v>65.5</v>
      </c>
      <c r="F68" s="13"/>
      <c r="G68" s="13"/>
      <c r="H68" s="13"/>
      <c r="I68" s="13"/>
      <c r="J68" s="13"/>
      <c r="K68" s="13">
        <v>65.5</v>
      </c>
      <c r="L68" s="13"/>
      <c r="M68" s="45"/>
      <c r="N68" s="9"/>
    </row>
    <row r="69" spans="1:15" ht="15.75" customHeight="1" x14ac:dyDescent="0.25">
      <c r="A69" s="135"/>
      <c r="B69" s="92">
        <v>123</v>
      </c>
      <c r="C69" s="33" t="s">
        <v>37</v>
      </c>
      <c r="D69" s="42">
        <v>2102</v>
      </c>
      <c r="E69" s="45">
        <v>16.3</v>
      </c>
      <c r="F69" s="13"/>
      <c r="G69" s="13"/>
      <c r="H69" s="13"/>
      <c r="I69" s="13">
        <v>16.3</v>
      </c>
      <c r="J69" s="13"/>
      <c r="K69" s="13"/>
      <c r="L69" s="45"/>
      <c r="M69" s="13"/>
      <c r="N69" s="9"/>
    </row>
    <row r="70" spans="1:15" ht="15.75" customHeight="1" x14ac:dyDescent="0.25">
      <c r="A70" s="135"/>
      <c r="B70" s="92"/>
      <c r="C70" s="33" t="s">
        <v>38</v>
      </c>
      <c r="D70" s="42">
        <v>4129</v>
      </c>
      <c r="E70" s="45">
        <v>21.9</v>
      </c>
      <c r="F70" s="13"/>
      <c r="G70" s="13"/>
      <c r="H70" s="13"/>
      <c r="I70" s="13"/>
      <c r="J70" s="13"/>
      <c r="K70" s="13">
        <v>21.9</v>
      </c>
      <c r="L70" s="13"/>
      <c r="M70" s="45"/>
      <c r="N70" s="9"/>
    </row>
    <row r="71" spans="1:15" ht="15.75" customHeight="1" x14ac:dyDescent="0.25">
      <c r="A71" s="135"/>
      <c r="B71" s="42">
        <v>124</v>
      </c>
      <c r="C71" s="33" t="s">
        <v>37</v>
      </c>
      <c r="D71" s="42">
        <v>4230</v>
      </c>
      <c r="E71" s="45">
        <v>88.7</v>
      </c>
      <c r="F71" s="13"/>
      <c r="G71" s="13"/>
      <c r="H71" s="13"/>
      <c r="I71" s="13"/>
      <c r="J71" s="13"/>
      <c r="K71" s="13">
        <v>88.7</v>
      </c>
      <c r="L71" s="13"/>
      <c r="M71" s="45"/>
      <c r="N71" s="9"/>
    </row>
    <row r="72" spans="1:15" ht="15.75" customHeight="1" x14ac:dyDescent="0.25">
      <c r="A72" s="135"/>
      <c r="B72" s="92">
        <v>127</v>
      </c>
      <c r="C72" s="33" t="s">
        <v>37</v>
      </c>
      <c r="D72" s="42">
        <v>4230</v>
      </c>
      <c r="E72" s="45">
        <v>13.7</v>
      </c>
      <c r="F72" s="13"/>
      <c r="G72" s="13"/>
      <c r="H72" s="13"/>
      <c r="I72" s="13"/>
      <c r="J72" s="13"/>
      <c r="K72" s="13">
        <v>13.7</v>
      </c>
      <c r="L72" s="13"/>
      <c r="M72" s="45"/>
      <c r="N72" s="9"/>
    </row>
    <row r="73" spans="1:15" ht="15.75" customHeight="1" x14ac:dyDescent="0.25">
      <c r="A73" s="135"/>
      <c r="B73" s="92"/>
      <c r="C73" s="33" t="s">
        <v>38</v>
      </c>
      <c r="D73" s="42">
        <v>4130</v>
      </c>
      <c r="E73" s="45">
        <v>12.3</v>
      </c>
      <c r="F73" s="13"/>
      <c r="G73" s="13"/>
      <c r="H73" s="13"/>
      <c r="I73" s="13"/>
      <c r="J73" s="13"/>
      <c r="K73" s="13">
        <v>12.3</v>
      </c>
      <c r="L73" s="13"/>
      <c r="M73" s="45"/>
      <c r="N73" s="9"/>
    </row>
    <row r="74" spans="1:15" ht="15.75" customHeight="1" x14ac:dyDescent="0.25">
      <c r="A74" s="135"/>
      <c r="B74" s="92"/>
      <c r="C74" s="33" t="s">
        <v>39</v>
      </c>
      <c r="D74" s="42">
        <v>4130</v>
      </c>
      <c r="E74" s="45">
        <v>26.9</v>
      </c>
      <c r="F74" s="13"/>
      <c r="G74" s="13"/>
      <c r="H74" s="13"/>
      <c r="I74" s="13"/>
      <c r="J74" s="13"/>
      <c r="K74" s="13">
        <v>26.9</v>
      </c>
      <c r="L74" s="13"/>
      <c r="M74" s="45"/>
      <c r="N74" s="9"/>
    </row>
    <row r="75" spans="1:15" ht="15.75" thickBot="1" x14ac:dyDescent="0.3">
      <c r="A75" s="139"/>
      <c r="B75" s="91" t="s">
        <v>42</v>
      </c>
      <c r="C75" s="91"/>
      <c r="D75" s="91"/>
      <c r="E75" s="57">
        <f>E74+E73+E72+E71+E70+E69+E68+E67+E66+E65+E64+E63</f>
        <v>324.70000000000005</v>
      </c>
      <c r="F75" s="58">
        <f t="shared" ref="F75:N75" si="2">F74+F73+F72+F71+F70+F69+F68+F67+F66+F65+F64+F63</f>
        <v>0</v>
      </c>
      <c r="G75" s="59">
        <f t="shared" si="2"/>
        <v>0</v>
      </c>
      <c r="H75" s="59">
        <f t="shared" si="2"/>
        <v>0</v>
      </c>
      <c r="I75" s="59">
        <f t="shared" si="2"/>
        <v>16.3</v>
      </c>
      <c r="J75" s="59">
        <f t="shared" si="2"/>
        <v>0</v>
      </c>
      <c r="K75" s="59">
        <f t="shared" si="2"/>
        <v>308.40000000000003</v>
      </c>
      <c r="L75" s="59">
        <f t="shared" si="2"/>
        <v>0</v>
      </c>
      <c r="M75" s="59">
        <f t="shared" si="2"/>
        <v>0</v>
      </c>
      <c r="N75" s="60">
        <f t="shared" si="2"/>
        <v>0</v>
      </c>
      <c r="O75" s="1">
        <f>I75+K75</f>
        <v>324.70000000000005</v>
      </c>
    </row>
    <row r="76" spans="1:15" s="2" customFormat="1" ht="43.5" customHeight="1" x14ac:dyDescent="0.25">
      <c r="A76" s="77" t="s">
        <v>17</v>
      </c>
      <c r="B76" s="73" t="s">
        <v>0</v>
      </c>
      <c r="C76" s="73" t="s">
        <v>1</v>
      </c>
      <c r="D76" s="73" t="s">
        <v>2</v>
      </c>
      <c r="E76" s="73" t="s">
        <v>3</v>
      </c>
      <c r="F76" s="73" t="s">
        <v>19</v>
      </c>
      <c r="G76" s="73" t="s">
        <v>20</v>
      </c>
      <c r="H76" s="73" t="s">
        <v>23</v>
      </c>
      <c r="I76" s="73" t="s">
        <v>22</v>
      </c>
      <c r="J76" s="73" t="s">
        <v>21</v>
      </c>
      <c r="K76" s="73" t="s">
        <v>4</v>
      </c>
      <c r="L76" s="73" t="s">
        <v>24</v>
      </c>
      <c r="M76" s="71" t="s">
        <v>25</v>
      </c>
      <c r="N76" s="75" t="s">
        <v>26</v>
      </c>
    </row>
    <row r="77" spans="1:15" s="2" customFormat="1" ht="11.25" customHeight="1" x14ac:dyDescent="0.25">
      <c r="A77" s="78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2"/>
      <c r="N77" s="76"/>
    </row>
    <row r="78" spans="1:15" s="2" customFormat="1" ht="10.5" customHeight="1" x14ac:dyDescent="0.25">
      <c r="A78" s="78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2"/>
      <c r="N78" s="76"/>
    </row>
    <row r="79" spans="1:15" s="2" customFormat="1" ht="13.5" customHeight="1" x14ac:dyDescent="0.25">
      <c r="A79" s="78"/>
      <c r="B79" s="74"/>
      <c r="C79" s="74"/>
      <c r="D79" s="74"/>
      <c r="E79" s="43" t="s">
        <v>18</v>
      </c>
      <c r="F79" s="47" t="s">
        <v>18</v>
      </c>
      <c r="G79" s="47" t="s">
        <v>18</v>
      </c>
      <c r="H79" s="47" t="s">
        <v>18</v>
      </c>
      <c r="I79" s="47" t="s">
        <v>18</v>
      </c>
      <c r="J79" s="47" t="s">
        <v>18</v>
      </c>
      <c r="K79" s="47" t="s">
        <v>18</v>
      </c>
      <c r="L79" s="47" t="s">
        <v>18</v>
      </c>
      <c r="M79" s="48" t="s">
        <v>18</v>
      </c>
      <c r="N79" s="49" t="s">
        <v>18</v>
      </c>
    </row>
    <row r="80" spans="1:15" s="50" customFormat="1" ht="13.5" customHeight="1" thickBot="1" x14ac:dyDescent="0.25">
      <c r="A80" s="54">
        <v>1</v>
      </c>
      <c r="B80" s="55">
        <v>2</v>
      </c>
      <c r="C80" s="55">
        <v>3</v>
      </c>
      <c r="D80" s="55">
        <v>4</v>
      </c>
      <c r="E80" s="55">
        <v>5</v>
      </c>
      <c r="F80" s="55">
        <v>6</v>
      </c>
      <c r="G80" s="55">
        <v>7</v>
      </c>
      <c r="H80" s="55">
        <v>8</v>
      </c>
      <c r="I80" s="55">
        <v>9</v>
      </c>
      <c r="J80" s="55">
        <v>10</v>
      </c>
      <c r="K80" s="55">
        <v>11</v>
      </c>
      <c r="L80" s="55">
        <v>12</v>
      </c>
      <c r="M80" s="55">
        <v>13</v>
      </c>
      <c r="N80" s="56">
        <v>14</v>
      </c>
    </row>
    <row r="81" spans="1:14" ht="15" customHeight="1" x14ac:dyDescent="0.25">
      <c r="A81" s="134" t="s">
        <v>43</v>
      </c>
      <c r="B81" s="93">
        <v>44</v>
      </c>
      <c r="C81" s="32" t="s">
        <v>37</v>
      </c>
      <c r="D81" s="62">
        <v>1212</v>
      </c>
      <c r="E81" s="19">
        <v>29.1</v>
      </c>
      <c r="F81" s="19">
        <v>29.1</v>
      </c>
      <c r="G81" s="12"/>
      <c r="H81" s="12"/>
      <c r="I81" s="12"/>
      <c r="J81" s="12"/>
      <c r="K81" s="12"/>
      <c r="L81" s="12"/>
      <c r="M81" s="12"/>
      <c r="N81" s="6"/>
    </row>
    <row r="82" spans="1:14" ht="15" customHeight="1" x14ac:dyDescent="0.25">
      <c r="A82" s="135"/>
      <c r="B82" s="92"/>
      <c r="C82" s="33" t="s">
        <v>38</v>
      </c>
      <c r="D82" s="63">
        <v>1314</v>
      </c>
      <c r="E82" s="45">
        <v>16.899999999999999</v>
      </c>
      <c r="F82" s="45"/>
      <c r="G82" s="13"/>
      <c r="H82" s="13">
        <v>16.899999999999999</v>
      </c>
      <c r="I82" s="13"/>
      <c r="J82" s="13"/>
      <c r="K82" s="13"/>
      <c r="L82" s="13"/>
      <c r="M82" s="13"/>
      <c r="N82" s="9"/>
    </row>
    <row r="83" spans="1:14" ht="15" customHeight="1" x14ac:dyDescent="0.25">
      <c r="A83" s="135"/>
      <c r="B83" s="92"/>
      <c r="C83" s="33" t="s">
        <v>39</v>
      </c>
      <c r="D83" s="63">
        <v>1314</v>
      </c>
      <c r="E83" s="45">
        <v>12.1</v>
      </c>
      <c r="F83" s="45"/>
      <c r="G83" s="13"/>
      <c r="H83" s="13">
        <v>12.1</v>
      </c>
      <c r="I83" s="13"/>
      <c r="J83" s="13"/>
      <c r="K83" s="13"/>
      <c r="L83" s="13"/>
      <c r="M83" s="13"/>
      <c r="N83" s="9"/>
    </row>
    <row r="84" spans="1:14" ht="15" customHeight="1" x14ac:dyDescent="0.25">
      <c r="A84" s="135"/>
      <c r="B84" s="92">
        <v>27</v>
      </c>
      <c r="C84" s="33" t="s">
        <v>37</v>
      </c>
      <c r="D84" s="63">
        <v>1232</v>
      </c>
      <c r="E84" s="45">
        <v>15.5</v>
      </c>
      <c r="F84" s="45">
        <v>15.5</v>
      </c>
      <c r="G84" s="13"/>
      <c r="H84" s="13"/>
      <c r="I84" s="13"/>
      <c r="J84" s="13"/>
      <c r="K84" s="13"/>
      <c r="L84" s="13"/>
      <c r="M84" s="13"/>
      <c r="N84" s="9"/>
    </row>
    <row r="85" spans="1:14" ht="15" customHeight="1" x14ac:dyDescent="0.25">
      <c r="A85" s="135"/>
      <c r="B85" s="92"/>
      <c r="C85" s="33" t="s">
        <v>38</v>
      </c>
      <c r="D85" s="63">
        <v>3201</v>
      </c>
      <c r="E85" s="45">
        <v>47.6</v>
      </c>
      <c r="F85" s="45"/>
      <c r="G85" s="13"/>
      <c r="H85" s="13"/>
      <c r="I85" s="13"/>
      <c r="J85" s="13">
        <v>47.6</v>
      </c>
      <c r="K85" s="13"/>
      <c r="L85" s="13"/>
      <c r="M85" s="13"/>
      <c r="N85" s="9"/>
    </row>
    <row r="86" spans="1:14" ht="15" customHeight="1" x14ac:dyDescent="0.25">
      <c r="A86" s="135"/>
      <c r="B86" s="92"/>
      <c r="C86" s="33" t="s">
        <v>39</v>
      </c>
      <c r="D86" s="63">
        <v>4130</v>
      </c>
      <c r="E86" s="45">
        <v>6.7</v>
      </c>
      <c r="F86" s="13"/>
      <c r="G86" s="13"/>
      <c r="H86" s="13"/>
      <c r="I86" s="13"/>
      <c r="J86" s="13"/>
      <c r="K86" s="13">
        <v>6.7</v>
      </c>
      <c r="L86" s="13"/>
      <c r="M86" s="45"/>
      <c r="N86" s="9"/>
    </row>
    <row r="87" spans="1:14" ht="15" customHeight="1" x14ac:dyDescent="0.25">
      <c r="A87" s="135"/>
      <c r="B87" s="92">
        <v>70</v>
      </c>
      <c r="C87" s="33" t="s">
        <v>37</v>
      </c>
      <c r="D87" s="63">
        <v>3113</v>
      </c>
      <c r="E87" s="45">
        <v>21.4</v>
      </c>
      <c r="F87" s="45"/>
      <c r="G87" s="13"/>
      <c r="H87" s="13"/>
      <c r="I87" s="13"/>
      <c r="J87" s="13">
        <v>21.4</v>
      </c>
      <c r="K87" s="13"/>
      <c r="L87" s="13"/>
      <c r="M87" s="13"/>
      <c r="N87" s="9"/>
    </row>
    <row r="88" spans="1:14" ht="15" customHeight="1" x14ac:dyDescent="0.25">
      <c r="A88" s="135"/>
      <c r="B88" s="92"/>
      <c r="C88" s="33" t="s">
        <v>38</v>
      </c>
      <c r="D88" s="63">
        <v>4230</v>
      </c>
      <c r="E88" s="45">
        <v>59</v>
      </c>
      <c r="F88" s="13"/>
      <c r="G88" s="13"/>
      <c r="H88" s="13"/>
      <c r="I88" s="13"/>
      <c r="J88" s="13"/>
      <c r="K88" s="13">
        <v>59</v>
      </c>
      <c r="L88" s="13"/>
      <c r="M88" s="45"/>
      <c r="N88" s="9"/>
    </row>
    <row r="89" spans="1:14" ht="15.75" customHeight="1" x14ac:dyDescent="0.25">
      <c r="A89" s="135"/>
      <c r="B89" s="63">
        <v>73</v>
      </c>
      <c r="C89" s="33" t="s">
        <v>37</v>
      </c>
      <c r="D89" s="63">
        <v>3102</v>
      </c>
      <c r="E89" s="45">
        <v>12.7</v>
      </c>
      <c r="F89" s="13"/>
      <c r="G89" s="13"/>
      <c r="H89" s="13"/>
      <c r="I89" s="13"/>
      <c r="J89" s="45">
        <v>12.7</v>
      </c>
      <c r="K89" s="45"/>
      <c r="L89" s="13"/>
      <c r="M89" s="13"/>
      <c r="N89" s="9"/>
    </row>
    <row r="90" spans="1:14" ht="15" customHeight="1" x14ac:dyDescent="0.25">
      <c r="A90" s="135"/>
      <c r="B90" s="92">
        <v>73</v>
      </c>
      <c r="C90" s="33" t="s">
        <v>38</v>
      </c>
      <c r="D90" s="63">
        <v>3102</v>
      </c>
      <c r="E90" s="45">
        <v>8.1999999999999993</v>
      </c>
      <c r="F90" s="13"/>
      <c r="G90" s="13"/>
      <c r="H90" s="13"/>
      <c r="I90" s="13"/>
      <c r="J90" s="45">
        <v>8.1999999999999993</v>
      </c>
      <c r="K90" s="45"/>
      <c r="L90" s="13"/>
      <c r="M90" s="13"/>
      <c r="N90" s="9"/>
    </row>
    <row r="91" spans="1:14" ht="15" customHeight="1" x14ac:dyDescent="0.25">
      <c r="A91" s="135"/>
      <c r="B91" s="92"/>
      <c r="C91" s="33" t="s">
        <v>39</v>
      </c>
      <c r="D91" s="63">
        <v>4130</v>
      </c>
      <c r="E91" s="45">
        <v>19.3</v>
      </c>
      <c r="F91" s="13"/>
      <c r="G91" s="13"/>
      <c r="H91" s="13"/>
      <c r="I91" s="13"/>
      <c r="J91" s="13"/>
      <c r="K91" s="13">
        <v>19.3</v>
      </c>
      <c r="L91" s="13"/>
      <c r="M91" s="45"/>
      <c r="N91" s="9"/>
    </row>
    <row r="92" spans="1:14" ht="15" customHeight="1" x14ac:dyDescent="0.25">
      <c r="A92" s="135"/>
      <c r="B92" s="63">
        <v>94</v>
      </c>
      <c r="C92" s="33" t="s">
        <v>41</v>
      </c>
      <c r="D92" s="63">
        <v>4130</v>
      </c>
      <c r="E92" s="45">
        <v>98.4</v>
      </c>
      <c r="F92" s="13"/>
      <c r="G92" s="13"/>
      <c r="H92" s="13"/>
      <c r="I92" s="13"/>
      <c r="J92" s="13"/>
      <c r="K92" s="13">
        <v>98.4</v>
      </c>
      <c r="L92" s="13"/>
      <c r="M92" s="45"/>
      <c r="N92" s="9"/>
    </row>
    <row r="93" spans="1:14" ht="15" customHeight="1" x14ac:dyDescent="0.25">
      <c r="A93" s="135"/>
      <c r="B93" s="63">
        <v>102</v>
      </c>
      <c r="C93" s="33" t="s">
        <v>41</v>
      </c>
      <c r="D93" s="63">
        <v>4230</v>
      </c>
      <c r="E93" s="45">
        <v>87.5</v>
      </c>
      <c r="F93" s="13"/>
      <c r="G93" s="13"/>
      <c r="H93" s="13"/>
      <c r="I93" s="13"/>
      <c r="J93" s="13"/>
      <c r="K93" s="13">
        <v>87.5</v>
      </c>
      <c r="L93" s="13"/>
      <c r="M93" s="45"/>
      <c r="N93" s="9"/>
    </row>
    <row r="94" spans="1:14" ht="15" customHeight="1" x14ac:dyDescent="0.25">
      <c r="A94" s="135"/>
      <c r="B94" s="92">
        <v>116</v>
      </c>
      <c r="C94" s="33" t="s">
        <v>37</v>
      </c>
      <c r="D94" s="63">
        <v>1209</v>
      </c>
      <c r="E94" s="45">
        <v>49.5</v>
      </c>
      <c r="F94" s="45">
        <v>49.5</v>
      </c>
      <c r="G94" s="13"/>
      <c r="H94" s="13"/>
      <c r="I94" s="13"/>
      <c r="J94" s="13"/>
      <c r="K94" s="13"/>
      <c r="L94" s="13"/>
      <c r="M94" s="13"/>
      <c r="N94" s="9"/>
    </row>
    <row r="95" spans="1:14" ht="15" customHeight="1" x14ac:dyDescent="0.25">
      <c r="A95" s="135"/>
      <c r="B95" s="92"/>
      <c r="C95" s="33" t="s">
        <v>38</v>
      </c>
      <c r="D95" s="63">
        <v>1232</v>
      </c>
      <c r="E95" s="45">
        <v>2.5</v>
      </c>
      <c r="F95" s="45">
        <v>2.5</v>
      </c>
      <c r="G95" s="13"/>
      <c r="H95" s="13"/>
      <c r="I95" s="13"/>
      <c r="J95" s="13"/>
      <c r="K95" s="13"/>
      <c r="L95" s="13"/>
      <c r="M95" s="13"/>
      <c r="N95" s="9"/>
    </row>
    <row r="96" spans="1:14" ht="15" customHeight="1" x14ac:dyDescent="0.25">
      <c r="A96" s="135"/>
      <c r="B96" s="63">
        <v>121</v>
      </c>
      <c r="C96" s="33" t="s">
        <v>41</v>
      </c>
      <c r="D96" s="63">
        <v>1317</v>
      </c>
      <c r="E96" s="45">
        <v>72.7</v>
      </c>
      <c r="F96" s="45"/>
      <c r="G96" s="13"/>
      <c r="H96" s="13">
        <v>72.7</v>
      </c>
      <c r="I96" s="13"/>
      <c r="J96" s="13"/>
      <c r="K96" s="13"/>
      <c r="L96" s="13"/>
      <c r="M96" s="13"/>
      <c r="N96" s="9"/>
    </row>
    <row r="97" spans="1:14" ht="15" customHeight="1" x14ac:dyDescent="0.25">
      <c r="A97" s="135"/>
      <c r="B97" s="63">
        <v>126</v>
      </c>
      <c r="C97" s="33" t="s">
        <v>41</v>
      </c>
      <c r="D97" s="63">
        <v>1317</v>
      </c>
      <c r="E97" s="45">
        <v>48.5</v>
      </c>
      <c r="F97" s="45"/>
      <c r="G97" s="13"/>
      <c r="H97" s="13">
        <v>48.5</v>
      </c>
      <c r="I97" s="13"/>
      <c r="J97" s="13"/>
      <c r="K97" s="13"/>
      <c r="L97" s="13"/>
      <c r="M97" s="13"/>
      <c r="N97" s="9"/>
    </row>
    <row r="98" spans="1:14" ht="15" customHeight="1" x14ac:dyDescent="0.25">
      <c r="A98" s="135"/>
      <c r="B98" s="63">
        <v>145</v>
      </c>
      <c r="C98" s="33" t="s">
        <v>41</v>
      </c>
      <c r="D98" s="63">
        <v>1317</v>
      </c>
      <c r="E98" s="45">
        <v>48.1</v>
      </c>
      <c r="F98" s="45"/>
      <c r="G98" s="13"/>
      <c r="H98" s="13">
        <v>48.1</v>
      </c>
      <c r="I98" s="13"/>
      <c r="J98" s="13"/>
      <c r="K98" s="13"/>
      <c r="L98" s="13"/>
      <c r="M98" s="13"/>
      <c r="N98" s="9"/>
    </row>
    <row r="99" spans="1:14" ht="15" customHeight="1" x14ac:dyDescent="0.25">
      <c r="A99" s="135"/>
      <c r="B99" s="63">
        <v>149</v>
      </c>
      <c r="C99" s="33" t="s">
        <v>37</v>
      </c>
      <c r="D99" s="63">
        <v>1317</v>
      </c>
      <c r="E99" s="45">
        <v>95.4</v>
      </c>
      <c r="F99" s="45"/>
      <c r="G99" s="13"/>
      <c r="H99" s="13">
        <v>95.4</v>
      </c>
      <c r="I99" s="13"/>
      <c r="J99" s="13"/>
      <c r="K99" s="13"/>
      <c r="L99" s="13"/>
      <c r="M99" s="13"/>
      <c r="N99" s="9"/>
    </row>
    <row r="100" spans="1:14" ht="15.75" customHeight="1" thickBot="1" x14ac:dyDescent="0.3">
      <c r="A100" s="136"/>
      <c r="B100" s="118" t="s">
        <v>44</v>
      </c>
      <c r="C100" s="118"/>
      <c r="D100" s="118"/>
      <c r="E100" s="119">
        <f>E99+E98+E97+E96+E95+E94+E93+E92+E91+E90+E89+E88+E87+E86+E85+E84+E83+E82+E81</f>
        <v>751.10000000000014</v>
      </c>
      <c r="F100" s="120">
        <f t="shared" ref="F100:N100" si="3">F99+F98+F97+F96+F95+F94+F93+F92+F91+F90+F89+F88+F87+F86+F85+F84+F83+F82+F81</f>
        <v>96.6</v>
      </c>
      <c r="G100" s="121">
        <f t="shared" si="3"/>
        <v>0</v>
      </c>
      <c r="H100" s="121">
        <f t="shared" si="3"/>
        <v>293.7</v>
      </c>
      <c r="I100" s="121">
        <f t="shared" si="3"/>
        <v>0</v>
      </c>
      <c r="J100" s="121">
        <f t="shared" si="3"/>
        <v>89.9</v>
      </c>
      <c r="K100" s="121">
        <f t="shared" si="3"/>
        <v>270.90000000000003</v>
      </c>
      <c r="L100" s="121">
        <f t="shared" si="3"/>
        <v>0</v>
      </c>
      <c r="M100" s="121">
        <f t="shared" si="3"/>
        <v>0</v>
      </c>
      <c r="N100" s="122">
        <f t="shared" si="3"/>
        <v>0</v>
      </c>
    </row>
    <row r="101" spans="1:14" ht="15" customHeight="1" x14ac:dyDescent="0.25">
      <c r="A101" s="132" t="s">
        <v>45</v>
      </c>
      <c r="B101" s="64">
        <v>5</v>
      </c>
      <c r="C101" s="113" t="s">
        <v>41</v>
      </c>
      <c r="D101" s="64">
        <v>1214</v>
      </c>
      <c r="E101" s="65">
        <v>12.98</v>
      </c>
      <c r="F101" s="65">
        <v>12.98</v>
      </c>
      <c r="G101" s="105"/>
      <c r="H101" s="105"/>
      <c r="I101" s="105"/>
      <c r="J101" s="105"/>
      <c r="K101" s="105"/>
      <c r="L101" s="105"/>
      <c r="M101" s="105"/>
      <c r="N101" s="123"/>
    </row>
    <row r="102" spans="1:14" ht="15" customHeight="1" x14ac:dyDescent="0.25">
      <c r="A102" s="132"/>
      <c r="B102" s="42">
        <v>6</v>
      </c>
      <c r="C102" s="33" t="s">
        <v>41</v>
      </c>
      <c r="D102" s="42">
        <v>6105</v>
      </c>
      <c r="E102" s="45">
        <v>29.9</v>
      </c>
      <c r="F102" s="13"/>
      <c r="G102" s="13"/>
      <c r="H102" s="13"/>
      <c r="I102" s="13"/>
      <c r="J102" s="13"/>
      <c r="K102" s="13"/>
      <c r="L102" s="45"/>
      <c r="M102" s="13">
        <v>29.9</v>
      </c>
      <c r="N102" s="9"/>
    </row>
    <row r="103" spans="1:14" ht="15" customHeight="1" x14ac:dyDescent="0.25">
      <c r="A103" s="132"/>
      <c r="B103" s="42">
        <v>7</v>
      </c>
      <c r="C103" s="33" t="s">
        <v>37</v>
      </c>
      <c r="D103" s="42">
        <v>6105</v>
      </c>
      <c r="E103" s="45">
        <v>98.9</v>
      </c>
      <c r="F103" s="13"/>
      <c r="G103" s="13"/>
      <c r="H103" s="13"/>
      <c r="I103" s="13"/>
      <c r="J103" s="13"/>
      <c r="K103" s="13"/>
      <c r="L103" s="45"/>
      <c r="M103" s="13">
        <v>98.9</v>
      </c>
      <c r="N103" s="9"/>
    </row>
    <row r="104" spans="1:14" ht="15" customHeight="1" x14ac:dyDescent="0.25">
      <c r="A104" s="132"/>
      <c r="B104" s="42">
        <v>8</v>
      </c>
      <c r="C104" s="33" t="s">
        <v>37</v>
      </c>
      <c r="D104" s="42">
        <v>6105</v>
      </c>
      <c r="E104" s="45">
        <v>82.5</v>
      </c>
      <c r="F104" s="13"/>
      <c r="G104" s="13"/>
      <c r="H104" s="13"/>
      <c r="I104" s="13"/>
      <c r="J104" s="13"/>
      <c r="K104" s="13"/>
      <c r="L104" s="45"/>
      <c r="M104" s="13">
        <v>82.5</v>
      </c>
      <c r="N104" s="9"/>
    </row>
    <row r="105" spans="1:14" ht="15" customHeight="1" x14ac:dyDescent="0.25">
      <c r="A105" s="132"/>
      <c r="B105" s="42">
        <v>9</v>
      </c>
      <c r="C105" s="33" t="s">
        <v>37</v>
      </c>
      <c r="D105" s="42">
        <v>6105</v>
      </c>
      <c r="E105" s="45">
        <v>18.2</v>
      </c>
      <c r="F105" s="13"/>
      <c r="G105" s="13"/>
      <c r="H105" s="13"/>
      <c r="I105" s="13"/>
      <c r="J105" s="13"/>
      <c r="K105" s="13"/>
      <c r="L105" s="45"/>
      <c r="M105" s="13">
        <v>18.2</v>
      </c>
      <c r="N105" s="9"/>
    </row>
    <row r="106" spans="1:14" ht="15" customHeight="1" x14ac:dyDescent="0.25">
      <c r="A106" s="132"/>
      <c r="B106" s="94">
        <v>17</v>
      </c>
      <c r="C106" s="33" t="s">
        <v>37</v>
      </c>
      <c r="D106" s="42">
        <v>1209</v>
      </c>
      <c r="E106" s="45">
        <v>55.2</v>
      </c>
      <c r="F106" s="45">
        <v>55.2</v>
      </c>
      <c r="G106" s="13"/>
      <c r="H106" s="13"/>
      <c r="I106" s="13"/>
      <c r="J106" s="13"/>
      <c r="K106" s="13"/>
      <c r="L106" s="13"/>
      <c r="M106" s="13"/>
      <c r="N106" s="9"/>
    </row>
    <row r="107" spans="1:14" ht="15" customHeight="1" x14ac:dyDescent="0.25">
      <c r="A107" s="132"/>
      <c r="B107" s="95"/>
      <c r="C107" s="33" t="s">
        <v>38</v>
      </c>
      <c r="D107" s="42">
        <v>1146</v>
      </c>
      <c r="E107" s="45">
        <v>2.6</v>
      </c>
      <c r="F107" s="13"/>
      <c r="G107" s="45">
        <v>2.6</v>
      </c>
      <c r="H107" s="45"/>
      <c r="I107" s="45"/>
      <c r="J107" s="13"/>
      <c r="K107" s="13"/>
      <c r="L107" s="13"/>
      <c r="M107" s="13"/>
      <c r="N107" s="9"/>
    </row>
    <row r="108" spans="1:14" ht="15" customHeight="1" x14ac:dyDescent="0.25">
      <c r="A108" s="132"/>
      <c r="B108" s="95"/>
      <c r="C108" s="33" t="s">
        <v>39</v>
      </c>
      <c r="D108" s="42">
        <v>3236</v>
      </c>
      <c r="E108" s="45">
        <v>9.0500000000000007</v>
      </c>
      <c r="F108" s="13"/>
      <c r="G108" s="13"/>
      <c r="H108" s="13"/>
      <c r="I108" s="13"/>
      <c r="J108" s="45">
        <v>9.0500000000000007</v>
      </c>
      <c r="K108" s="45"/>
      <c r="L108" s="13"/>
      <c r="M108" s="13"/>
      <c r="N108" s="9"/>
    </row>
    <row r="109" spans="1:14" ht="15" customHeight="1" x14ac:dyDescent="0.25">
      <c r="A109" s="132"/>
      <c r="B109" s="96"/>
      <c r="C109" s="33" t="s">
        <v>40</v>
      </c>
      <c r="D109" s="42">
        <v>3238</v>
      </c>
      <c r="E109" s="45">
        <v>4.3499999999999996</v>
      </c>
      <c r="F109" s="13"/>
      <c r="G109" s="13"/>
      <c r="H109" s="13"/>
      <c r="I109" s="13"/>
      <c r="J109" s="45">
        <v>4.3499999999999996</v>
      </c>
      <c r="K109" s="45"/>
      <c r="L109" s="13"/>
      <c r="M109" s="13"/>
      <c r="N109" s="9"/>
    </row>
    <row r="110" spans="1:14" ht="15" customHeight="1" x14ac:dyDescent="0.25">
      <c r="A110" s="132"/>
      <c r="B110" s="42">
        <v>18</v>
      </c>
      <c r="C110" s="33" t="s">
        <v>37</v>
      </c>
      <c r="D110" s="42">
        <v>1214</v>
      </c>
      <c r="E110" s="45">
        <v>35.97</v>
      </c>
      <c r="F110" s="45">
        <v>35.97</v>
      </c>
      <c r="G110" s="13"/>
      <c r="H110" s="13"/>
      <c r="I110" s="13"/>
      <c r="J110" s="13"/>
      <c r="K110" s="13"/>
      <c r="L110" s="13"/>
      <c r="M110" s="13"/>
      <c r="N110" s="9"/>
    </row>
    <row r="111" spans="1:14" ht="15" customHeight="1" x14ac:dyDescent="0.25">
      <c r="A111" s="132"/>
      <c r="B111" s="94">
        <v>23</v>
      </c>
      <c r="C111" s="33" t="s">
        <v>37</v>
      </c>
      <c r="D111" s="42">
        <v>3254</v>
      </c>
      <c r="E111" s="45">
        <v>35.44</v>
      </c>
      <c r="F111" s="45"/>
      <c r="G111" s="13"/>
      <c r="H111" s="13"/>
      <c r="I111" s="13"/>
      <c r="J111" s="13">
        <v>35.44</v>
      </c>
      <c r="K111" s="13"/>
      <c r="L111" s="13"/>
      <c r="M111" s="13"/>
      <c r="N111" s="9"/>
    </row>
    <row r="112" spans="1:14" ht="15" customHeight="1" x14ac:dyDescent="0.25">
      <c r="A112" s="132"/>
      <c r="B112" s="95"/>
      <c r="C112" s="33" t="s">
        <v>38</v>
      </c>
      <c r="D112" s="42">
        <v>4407</v>
      </c>
      <c r="E112" s="45">
        <v>4.2300000000000004</v>
      </c>
      <c r="F112" s="45"/>
      <c r="G112" s="13"/>
      <c r="H112" s="13"/>
      <c r="I112" s="13"/>
      <c r="J112" s="13"/>
      <c r="K112" s="13">
        <v>4.2300000000000004</v>
      </c>
      <c r="L112" s="13"/>
      <c r="M112" s="13"/>
      <c r="N112" s="9"/>
    </row>
    <row r="113" spans="1:14" ht="15" customHeight="1" x14ac:dyDescent="0.25">
      <c r="A113" s="132"/>
      <c r="B113" s="95"/>
      <c r="C113" s="33" t="s">
        <v>39</v>
      </c>
      <c r="D113" s="42">
        <v>6601</v>
      </c>
      <c r="E113" s="45">
        <v>0.34</v>
      </c>
      <c r="F113" s="45"/>
      <c r="G113" s="13"/>
      <c r="H113" s="13"/>
      <c r="I113" s="13"/>
      <c r="J113" s="13"/>
      <c r="K113" s="13"/>
      <c r="L113" s="13"/>
      <c r="M113" s="13"/>
      <c r="N113" s="9">
        <v>0.34</v>
      </c>
    </row>
    <row r="114" spans="1:14" ht="15" customHeight="1" thickBot="1" x14ac:dyDescent="0.3">
      <c r="A114" s="133"/>
      <c r="B114" s="97"/>
      <c r="C114" s="34" t="s">
        <v>40</v>
      </c>
      <c r="D114" s="27">
        <v>6401</v>
      </c>
      <c r="E114" s="16">
        <v>0.45</v>
      </c>
      <c r="F114" s="16"/>
      <c r="G114" s="17"/>
      <c r="H114" s="17"/>
      <c r="I114" s="17"/>
      <c r="J114" s="17"/>
      <c r="K114" s="17"/>
      <c r="L114" s="17"/>
      <c r="M114" s="17"/>
      <c r="N114" s="11">
        <v>0.45</v>
      </c>
    </row>
    <row r="115" spans="1:14" s="2" customFormat="1" ht="43.5" customHeight="1" x14ac:dyDescent="0.25">
      <c r="A115" s="77" t="s">
        <v>17</v>
      </c>
      <c r="B115" s="73" t="s">
        <v>0</v>
      </c>
      <c r="C115" s="73" t="s">
        <v>1</v>
      </c>
      <c r="D115" s="73" t="s">
        <v>2</v>
      </c>
      <c r="E115" s="73" t="s">
        <v>3</v>
      </c>
      <c r="F115" s="73" t="s">
        <v>19</v>
      </c>
      <c r="G115" s="73" t="s">
        <v>20</v>
      </c>
      <c r="H115" s="73" t="s">
        <v>23</v>
      </c>
      <c r="I115" s="73" t="s">
        <v>22</v>
      </c>
      <c r="J115" s="73" t="s">
        <v>21</v>
      </c>
      <c r="K115" s="73" t="s">
        <v>4</v>
      </c>
      <c r="L115" s="73" t="s">
        <v>24</v>
      </c>
      <c r="M115" s="71" t="s">
        <v>25</v>
      </c>
      <c r="N115" s="75" t="s">
        <v>26</v>
      </c>
    </row>
    <row r="116" spans="1:14" s="2" customFormat="1" ht="11.25" customHeight="1" x14ac:dyDescent="0.25">
      <c r="A116" s="78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2"/>
      <c r="N116" s="76"/>
    </row>
    <row r="117" spans="1:14" s="2" customFormat="1" ht="10.5" customHeight="1" x14ac:dyDescent="0.25">
      <c r="A117" s="78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2"/>
      <c r="N117" s="76"/>
    </row>
    <row r="118" spans="1:14" s="2" customFormat="1" ht="13.5" customHeight="1" x14ac:dyDescent="0.25">
      <c r="A118" s="78"/>
      <c r="B118" s="74"/>
      <c r="C118" s="74"/>
      <c r="D118" s="74"/>
      <c r="E118" s="43" t="s">
        <v>18</v>
      </c>
      <c r="F118" s="47" t="s">
        <v>18</v>
      </c>
      <c r="G118" s="47" t="s">
        <v>18</v>
      </c>
      <c r="H118" s="47" t="s">
        <v>18</v>
      </c>
      <c r="I118" s="47" t="s">
        <v>18</v>
      </c>
      <c r="J118" s="47" t="s">
        <v>18</v>
      </c>
      <c r="K118" s="47" t="s">
        <v>18</v>
      </c>
      <c r="L118" s="47" t="s">
        <v>18</v>
      </c>
      <c r="M118" s="48" t="s">
        <v>18</v>
      </c>
      <c r="N118" s="49" t="s">
        <v>18</v>
      </c>
    </row>
    <row r="119" spans="1:14" s="50" customFormat="1" ht="13.5" customHeight="1" thickBot="1" x14ac:dyDescent="0.25">
      <c r="A119" s="54">
        <v>1</v>
      </c>
      <c r="B119" s="55">
        <v>2</v>
      </c>
      <c r="C119" s="55">
        <v>3</v>
      </c>
      <c r="D119" s="55">
        <v>4</v>
      </c>
      <c r="E119" s="55">
        <v>5</v>
      </c>
      <c r="F119" s="55">
        <v>6</v>
      </c>
      <c r="G119" s="55">
        <v>7</v>
      </c>
      <c r="H119" s="55">
        <v>8</v>
      </c>
      <c r="I119" s="55">
        <v>9</v>
      </c>
      <c r="J119" s="55">
        <v>10</v>
      </c>
      <c r="K119" s="55">
        <v>11</v>
      </c>
      <c r="L119" s="55">
        <v>12</v>
      </c>
      <c r="M119" s="55">
        <v>13</v>
      </c>
      <c r="N119" s="56">
        <v>14</v>
      </c>
    </row>
    <row r="120" spans="1:14" ht="15" customHeight="1" x14ac:dyDescent="0.25">
      <c r="A120" s="134" t="s">
        <v>45</v>
      </c>
      <c r="B120" s="62">
        <v>34</v>
      </c>
      <c r="C120" s="32" t="s">
        <v>41</v>
      </c>
      <c r="D120" s="62">
        <v>4407</v>
      </c>
      <c r="E120" s="98">
        <v>163.77000000000001</v>
      </c>
      <c r="F120" s="12"/>
      <c r="G120" s="12"/>
      <c r="H120" s="12"/>
      <c r="I120" s="12"/>
      <c r="J120" s="12"/>
      <c r="K120" s="12"/>
      <c r="L120" s="12"/>
      <c r="M120" s="12"/>
      <c r="N120" s="6"/>
    </row>
    <row r="121" spans="1:14" ht="15" customHeight="1" x14ac:dyDescent="0.25">
      <c r="A121" s="135"/>
      <c r="B121" s="63">
        <v>35</v>
      </c>
      <c r="C121" s="33" t="s">
        <v>41</v>
      </c>
      <c r="D121" s="63">
        <v>4407</v>
      </c>
      <c r="E121" s="82"/>
      <c r="F121" s="13"/>
      <c r="G121" s="13"/>
      <c r="H121" s="13"/>
      <c r="I121" s="13"/>
      <c r="J121" s="13"/>
      <c r="K121" s="13">
        <v>163.77000000000001</v>
      </c>
      <c r="L121" s="13"/>
      <c r="M121" s="45"/>
      <c r="N121" s="9"/>
    </row>
    <row r="122" spans="1:14" ht="15" customHeight="1" x14ac:dyDescent="0.25">
      <c r="A122" s="135"/>
      <c r="B122" s="63">
        <v>36</v>
      </c>
      <c r="C122" s="33" t="s">
        <v>41</v>
      </c>
      <c r="D122" s="63">
        <v>3254</v>
      </c>
      <c r="E122" s="45">
        <v>45.09</v>
      </c>
      <c r="F122" s="13"/>
      <c r="G122" s="13"/>
      <c r="H122" s="13"/>
      <c r="I122" s="13"/>
      <c r="J122" s="45">
        <v>45.09</v>
      </c>
      <c r="K122" s="45"/>
      <c r="L122" s="13"/>
      <c r="M122" s="45"/>
      <c r="N122" s="9"/>
    </row>
    <row r="123" spans="1:14" ht="15" customHeight="1" x14ac:dyDescent="0.25">
      <c r="A123" s="135"/>
      <c r="B123" s="92" t="s">
        <v>11</v>
      </c>
      <c r="C123" s="33" t="s">
        <v>37</v>
      </c>
      <c r="D123" s="63">
        <v>3254</v>
      </c>
      <c r="E123" s="45">
        <v>66.989999999999995</v>
      </c>
      <c r="F123" s="13"/>
      <c r="G123" s="13"/>
      <c r="H123" s="13"/>
      <c r="I123" s="13"/>
      <c r="J123" s="45">
        <v>66.989999999999995</v>
      </c>
      <c r="K123" s="45"/>
      <c r="L123" s="13"/>
      <c r="M123" s="45"/>
      <c r="N123" s="9"/>
    </row>
    <row r="124" spans="1:14" ht="15" customHeight="1" x14ac:dyDescent="0.25">
      <c r="A124" s="135"/>
      <c r="B124" s="92"/>
      <c r="C124" s="33" t="s">
        <v>38</v>
      </c>
      <c r="D124" s="63">
        <v>5101</v>
      </c>
      <c r="E124" s="45">
        <v>5.12</v>
      </c>
      <c r="F124" s="13"/>
      <c r="G124" s="13"/>
      <c r="H124" s="13"/>
      <c r="I124" s="13"/>
      <c r="J124" s="45"/>
      <c r="K124" s="45"/>
      <c r="L124" s="13">
        <v>5.12</v>
      </c>
      <c r="M124" s="45"/>
      <c r="N124" s="9"/>
    </row>
    <row r="125" spans="1:14" ht="15" customHeight="1" x14ac:dyDescent="0.25">
      <c r="A125" s="135"/>
      <c r="B125" s="92"/>
      <c r="C125" s="33" t="s">
        <v>39</v>
      </c>
      <c r="D125" s="63">
        <v>5101</v>
      </c>
      <c r="E125" s="45">
        <v>1.5</v>
      </c>
      <c r="F125" s="13"/>
      <c r="G125" s="13"/>
      <c r="H125" s="13"/>
      <c r="I125" s="13"/>
      <c r="J125" s="45"/>
      <c r="K125" s="45"/>
      <c r="L125" s="13">
        <v>1.5</v>
      </c>
      <c r="M125" s="45"/>
      <c r="N125" s="9"/>
    </row>
    <row r="126" spans="1:14" ht="15" customHeight="1" x14ac:dyDescent="0.25">
      <c r="A126" s="135"/>
      <c r="B126" s="92"/>
      <c r="C126" s="33" t="s">
        <v>40</v>
      </c>
      <c r="D126" s="63">
        <v>5102</v>
      </c>
      <c r="E126" s="45">
        <v>1.92</v>
      </c>
      <c r="F126" s="13"/>
      <c r="G126" s="13"/>
      <c r="H126" s="13"/>
      <c r="I126" s="13"/>
      <c r="J126" s="45"/>
      <c r="K126" s="45"/>
      <c r="L126" s="13">
        <v>1.92</v>
      </c>
      <c r="M126" s="45"/>
      <c r="N126" s="9"/>
    </row>
    <row r="127" spans="1:14" ht="15" customHeight="1" x14ac:dyDescent="0.25">
      <c r="A127" s="135"/>
      <c r="B127" s="92"/>
      <c r="C127" s="33" t="s">
        <v>49</v>
      </c>
      <c r="D127" s="63">
        <v>5201</v>
      </c>
      <c r="E127" s="45">
        <v>2.31</v>
      </c>
      <c r="F127" s="13"/>
      <c r="G127" s="13"/>
      <c r="H127" s="13"/>
      <c r="I127" s="13"/>
      <c r="J127" s="45"/>
      <c r="K127" s="45"/>
      <c r="L127" s="13">
        <v>2.31</v>
      </c>
      <c r="M127" s="45"/>
      <c r="N127" s="9"/>
    </row>
    <row r="128" spans="1:14" ht="15" customHeight="1" x14ac:dyDescent="0.25">
      <c r="A128" s="135"/>
      <c r="B128" s="92"/>
      <c r="C128" s="33" t="s">
        <v>50</v>
      </c>
      <c r="D128" s="63">
        <v>6301</v>
      </c>
      <c r="E128" s="45">
        <v>0.22</v>
      </c>
      <c r="F128" s="13"/>
      <c r="G128" s="13"/>
      <c r="H128" s="13"/>
      <c r="I128" s="13"/>
      <c r="J128" s="45"/>
      <c r="K128" s="45"/>
      <c r="L128" s="13"/>
      <c r="M128" s="45"/>
      <c r="N128" s="9">
        <v>0.22</v>
      </c>
    </row>
    <row r="129" spans="1:15" ht="15" customHeight="1" x14ac:dyDescent="0.25">
      <c r="A129" s="135"/>
      <c r="B129" s="92"/>
      <c r="C129" s="33" t="s">
        <v>51</v>
      </c>
      <c r="D129" s="63">
        <v>6401</v>
      </c>
      <c r="E129" s="45">
        <v>0.6</v>
      </c>
      <c r="F129" s="13"/>
      <c r="G129" s="13"/>
      <c r="H129" s="13"/>
      <c r="I129" s="13"/>
      <c r="J129" s="45"/>
      <c r="K129" s="45"/>
      <c r="L129" s="13"/>
      <c r="M129" s="45"/>
      <c r="N129" s="9">
        <v>0.6</v>
      </c>
    </row>
    <row r="130" spans="1:15" ht="15.75" customHeight="1" thickBot="1" x14ac:dyDescent="0.3">
      <c r="A130" s="136"/>
      <c r="B130" s="118" t="s">
        <v>46</v>
      </c>
      <c r="C130" s="118"/>
      <c r="D130" s="118"/>
      <c r="E130" s="114">
        <f t="shared" ref="E130:J130" si="4">E101+E102+E103+E104+E105+E106+E107+E108+E109+E110+E111+E112+E113+E114+E120+E122+E123++E124+E125+E126+E127+E128+E129</f>
        <v>677.63000000000011</v>
      </c>
      <c r="F130" s="124">
        <f t="shared" si="4"/>
        <v>104.15</v>
      </c>
      <c r="G130" s="125">
        <f t="shared" si="4"/>
        <v>2.6</v>
      </c>
      <c r="H130" s="125">
        <f t="shared" si="4"/>
        <v>0</v>
      </c>
      <c r="I130" s="125">
        <f t="shared" si="4"/>
        <v>0</v>
      </c>
      <c r="J130" s="125">
        <f t="shared" si="4"/>
        <v>160.92000000000002</v>
      </c>
      <c r="K130" s="125">
        <f>K112+K121</f>
        <v>168</v>
      </c>
      <c r="L130" s="125">
        <f>L101+L102+L103+L104+L105+L106+L107+L108+L109+L110+L111+L112+L113+L114+L120+L122+L123++L124+L125+L126+L127+L128+L129</f>
        <v>10.85</v>
      </c>
      <c r="M130" s="125">
        <f>M101+M102+M103+M104+M105+M106+M107+M108+M109+M110+M111+M112+M113+M114+M120+M122+M123++M124+M125+M126+M127+M128+M129</f>
        <v>229.5</v>
      </c>
      <c r="N130" s="126">
        <f>N101+N102+N103+N104+N105+N106+N107+N108+N109+N110+N111+N112+N113+N114+N120+N122+N123++N124+N125+N126+N127+N128+N129</f>
        <v>1.6099999999999999</v>
      </c>
      <c r="O130" s="1">
        <f>F130+G130+J130+K130+L130+M130+N130</f>
        <v>677.63</v>
      </c>
    </row>
    <row r="131" spans="1:15" ht="15" customHeight="1" x14ac:dyDescent="0.25">
      <c r="A131" s="138" t="s">
        <v>47</v>
      </c>
      <c r="B131" s="96" t="s">
        <v>12</v>
      </c>
      <c r="C131" s="113" t="s">
        <v>37</v>
      </c>
      <c r="D131" s="64">
        <v>1212</v>
      </c>
      <c r="E131" s="65">
        <v>48</v>
      </c>
      <c r="F131" s="65">
        <v>48</v>
      </c>
      <c r="G131" s="105"/>
      <c r="H131" s="105"/>
      <c r="I131" s="105"/>
      <c r="J131" s="105"/>
      <c r="K131" s="105"/>
      <c r="L131" s="105"/>
      <c r="M131" s="105"/>
      <c r="N131" s="112"/>
    </row>
    <row r="132" spans="1:15" ht="15" customHeight="1" x14ac:dyDescent="0.25">
      <c r="A132" s="135"/>
      <c r="B132" s="92"/>
      <c r="C132" s="33" t="s">
        <v>38</v>
      </c>
      <c r="D132" s="63">
        <v>1317</v>
      </c>
      <c r="E132" s="45">
        <v>36.15</v>
      </c>
      <c r="F132" s="45"/>
      <c r="G132" s="13"/>
      <c r="H132" s="13">
        <v>36.15</v>
      </c>
      <c r="I132" s="13"/>
      <c r="J132" s="13"/>
      <c r="K132" s="13"/>
      <c r="L132" s="13"/>
      <c r="M132" s="13"/>
      <c r="N132" s="9"/>
      <c r="O132" s="1"/>
    </row>
    <row r="133" spans="1:15" ht="15" customHeight="1" x14ac:dyDescent="0.25">
      <c r="A133" s="135"/>
      <c r="B133" s="63" t="s">
        <v>13</v>
      </c>
      <c r="C133" s="33" t="s">
        <v>41</v>
      </c>
      <c r="D133" s="63">
        <v>1212</v>
      </c>
      <c r="E133" s="45">
        <v>88.4</v>
      </c>
      <c r="F133" s="45">
        <v>88.4</v>
      </c>
      <c r="G133" s="13"/>
      <c r="H133" s="13"/>
      <c r="I133" s="13"/>
      <c r="J133" s="13"/>
      <c r="K133" s="13"/>
      <c r="L133" s="13"/>
      <c r="M133" s="13"/>
      <c r="N133" s="9"/>
    </row>
    <row r="134" spans="1:15" ht="15.75" customHeight="1" x14ac:dyDescent="0.25">
      <c r="A134" s="135"/>
      <c r="B134" s="63" t="s">
        <v>14</v>
      </c>
      <c r="C134" s="33" t="s">
        <v>41</v>
      </c>
      <c r="D134" s="63">
        <v>1209</v>
      </c>
      <c r="E134" s="45">
        <v>102.9</v>
      </c>
      <c r="F134" s="45">
        <v>102.9</v>
      </c>
      <c r="G134" s="13"/>
      <c r="H134" s="13"/>
      <c r="I134" s="13"/>
      <c r="J134" s="13"/>
      <c r="K134" s="13"/>
      <c r="L134" s="13"/>
      <c r="M134" s="13"/>
      <c r="N134" s="9"/>
    </row>
    <row r="135" spans="1:15" ht="15" customHeight="1" x14ac:dyDescent="0.25">
      <c r="A135" s="135"/>
      <c r="B135" s="63">
        <v>98</v>
      </c>
      <c r="C135" s="33" t="s">
        <v>37</v>
      </c>
      <c r="D135" s="63">
        <v>1317</v>
      </c>
      <c r="E135" s="45">
        <v>26.5</v>
      </c>
      <c r="F135" s="45"/>
      <c r="G135" s="13"/>
      <c r="H135" s="13">
        <v>26.5</v>
      </c>
      <c r="I135" s="13"/>
      <c r="J135" s="13"/>
      <c r="K135" s="13"/>
      <c r="L135" s="13"/>
      <c r="M135" s="13"/>
      <c r="N135" s="9"/>
    </row>
    <row r="136" spans="1:15" ht="15" customHeight="1" x14ac:dyDescent="0.25">
      <c r="A136" s="135"/>
      <c r="B136" s="92">
        <v>98</v>
      </c>
      <c r="C136" s="33" t="s">
        <v>38</v>
      </c>
      <c r="D136" s="63">
        <v>1317</v>
      </c>
      <c r="E136" s="45">
        <v>5.9</v>
      </c>
      <c r="F136" s="45"/>
      <c r="G136" s="13"/>
      <c r="H136" s="13">
        <v>5.9</v>
      </c>
      <c r="I136" s="13"/>
      <c r="J136" s="13"/>
      <c r="K136" s="13"/>
      <c r="L136" s="13"/>
      <c r="M136" s="13"/>
      <c r="N136" s="9"/>
    </row>
    <row r="137" spans="1:15" ht="15" customHeight="1" x14ac:dyDescent="0.25">
      <c r="A137" s="135"/>
      <c r="B137" s="92"/>
      <c r="C137" s="33" t="s">
        <v>39</v>
      </c>
      <c r="D137" s="63">
        <v>1232</v>
      </c>
      <c r="E137" s="45">
        <v>70.400000000000006</v>
      </c>
      <c r="F137" s="45">
        <v>70.400000000000006</v>
      </c>
      <c r="G137" s="13"/>
      <c r="H137" s="13"/>
      <c r="I137" s="13"/>
      <c r="J137" s="13"/>
      <c r="K137" s="13"/>
      <c r="L137" s="13"/>
      <c r="M137" s="13"/>
      <c r="N137" s="9"/>
    </row>
    <row r="138" spans="1:15" ht="15" customHeight="1" x14ac:dyDescent="0.25">
      <c r="A138" s="135"/>
      <c r="B138" s="92"/>
      <c r="C138" s="33" t="s">
        <v>40</v>
      </c>
      <c r="D138" s="63">
        <v>1232</v>
      </c>
      <c r="E138" s="45">
        <v>30.7</v>
      </c>
      <c r="F138" s="45">
        <v>30.7</v>
      </c>
      <c r="G138" s="13"/>
      <c r="H138" s="13"/>
      <c r="I138" s="13"/>
      <c r="J138" s="13"/>
      <c r="K138" s="13"/>
      <c r="L138" s="13"/>
      <c r="M138" s="13"/>
      <c r="N138" s="9"/>
    </row>
    <row r="139" spans="1:15" ht="15" customHeight="1" x14ac:dyDescent="0.25">
      <c r="A139" s="135"/>
      <c r="B139" s="92" t="s">
        <v>15</v>
      </c>
      <c r="C139" s="33" t="s">
        <v>37</v>
      </c>
      <c r="D139" s="63">
        <v>1209</v>
      </c>
      <c r="E139" s="45">
        <v>3.1</v>
      </c>
      <c r="F139" s="45">
        <v>3.1</v>
      </c>
      <c r="G139" s="13"/>
      <c r="H139" s="13"/>
      <c r="I139" s="13"/>
      <c r="J139" s="13"/>
      <c r="K139" s="13"/>
      <c r="L139" s="13"/>
      <c r="M139" s="13"/>
      <c r="N139" s="9"/>
    </row>
    <row r="140" spans="1:15" ht="15" customHeight="1" x14ac:dyDescent="0.25">
      <c r="A140" s="135"/>
      <c r="B140" s="92"/>
      <c r="C140" s="33" t="s">
        <v>38</v>
      </c>
      <c r="D140" s="63">
        <v>1232</v>
      </c>
      <c r="E140" s="45">
        <v>87.9</v>
      </c>
      <c r="F140" s="45">
        <v>87.9</v>
      </c>
      <c r="G140" s="13"/>
      <c r="H140" s="13"/>
      <c r="I140" s="13"/>
      <c r="J140" s="13"/>
      <c r="K140" s="13"/>
      <c r="L140" s="13"/>
      <c r="M140" s="13"/>
      <c r="N140" s="9"/>
    </row>
    <row r="141" spans="1:15" ht="15" customHeight="1" x14ac:dyDescent="0.25">
      <c r="A141" s="135"/>
      <c r="B141" s="92" t="s">
        <v>16</v>
      </c>
      <c r="C141" s="33" t="s">
        <v>37</v>
      </c>
      <c r="D141" s="63">
        <v>1209</v>
      </c>
      <c r="E141" s="45">
        <v>15.6</v>
      </c>
      <c r="F141" s="45">
        <v>15.6</v>
      </c>
      <c r="G141" s="13"/>
      <c r="H141" s="13"/>
      <c r="I141" s="13"/>
      <c r="J141" s="13"/>
      <c r="K141" s="13"/>
      <c r="L141" s="13"/>
      <c r="M141" s="13"/>
      <c r="N141" s="9"/>
    </row>
    <row r="142" spans="1:15" ht="15" customHeight="1" x14ac:dyDescent="0.25">
      <c r="A142" s="135"/>
      <c r="B142" s="92"/>
      <c r="C142" s="33" t="s">
        <v>38</v>
      </c>
      <c r="D142" s="63">
        <v>1211</v>
      </c>
      <c r="E142" s="45">
        <v>7.1</v>
      </c>
      <c r="F142" s="45">
        <v>7.1</v>
      </c>
      <c r="G142" s="13"/>
      <c r="H142" s="13"/>
      <c r="I142" s="13"/>
      <c r="J142" s="13"/>
      <c r="K142" s="13"/>
      <c r="L142" s="13"/>
      <c r="M142" s="13"/>
      <c r="N142" s="9"/>
    </row>
    <row r="143" spans="1:15" ht="15" customHeight="1" x14ac:dyDescent="0.25">
      <c r="A143" s="135"/>
      <c r="B143" s="92"/>
      <c r="C143" s="33" t="s">
        <v>39</v>
      </c>
      <c r="D143" s="63">
        <v>1212</v>
      </c>
      <c r="E143" s="45">
        <v>42.6</v>
      </c>
      <c r="F143" s="45">
        <v>42.6</v>
      </c>
      <c r="G143" s="13"/>
      <c r="H143" s="13"/>
      <c r="I143" s="13"/>
      <c r="J143" s="13"/>
      <c r="K143" s="13"/>
      <c r="L143" s="13"/>
      <c r="M143" s="13"/>
      <c r="N143" s="9"/>
    </row>
    <row r="144" spans="1:15" ht="15.75" customHeight="1" thickBot="1" x14ac:dyDescent="0.3">
      <c r="A144" s="136"/>
      <c r="B144" s="118" t="s">
        <v>48</v>
      </c>
      <c r="C144" s="118"/>
      <c r="D144" s="118"/>
      <c r="E144" s="114">
        <f>E131+E132+E133+E134+E135+E136+E137+E138+E139+E140+E141+E142+E143</f>
        <v>565.25000000000011</v>
      </c>
      <c r="F144" s="124">
        <f t="shared" ref="F144:N144" si="5">F131+F132+F133+F134+F135+F136+F137+F138+F139+F140+F141+F142+F143</f>
        <v>496.70000000000016</v>
      </c>
      <c r="G144" s="125">
        <f t="shared" si="5"/>
        <v>0</v>
      </c>
      <c r="H144" s="125">
        <f t="shared" si="5"/>
        <v>68.55</v>
      </c>
      <c r="I144" s="125">
        <f t="shared" si="5"/>
        <v>0</v>
      </c>
      <c r="J144" s="125">
        <f t="shared" si="5"/>
        <v>0</v>
      </c>
      <c r="K144" s="125">
        <f t="shared" si="5"/>
        <v>0</v>
      </c>
      <c r="L144" s="125">
        <f t="shared" si="5"/>
        <v>0</v>
      </c>
      <c r="M144" s="125">
        <f t="shared" si="5"/>
        <v>0</v>
      </c>
      <c r="N144" s="126">
        <f t="shared" si="5"/>
        <v>0</v>
      </c>
      <c r="O144" s="1">
        <f>F144+H144</f>
        <v>565.25000000000011</v>
      </c>
    </row>
    <row r="145" spans="1:14" x14ac:dyDescent="0.25">
      <c r="A145" s="138" t="s">
        <v>53</v>
      </c>
      <c r="B145" s="96">
        <v>53</v>
      </c>
      <c r="C145" s="113" t="s">
        <v>37</v>
      </c>
      <c r="D145" s="64">
        <v>1212</v>
      </c>
      <c r="E145" s="65">
        <v>8.35</v>
      </c>
      <c r="F145" s="65">
        <v>8.35</v>
      </c>
      <c r="G145" s="105"/>
      <c r="H145" s="105"/>
      <c r="I145" s="105"/>
      <c r="J145" s="105"/>
      <c r="K145" s="105"/>
      <c r="L145" s="105"/>
      <c r="M145" s="105"/>
      <c r="N145" s="112"/>
    </row>
    <row r="146" spans="1:14" x14ac:dyDescent="0.25">
      <c r="A146" s="135"/>
      <c r="B146" s="92"/>
      <c r="C146" s="33" t="s">
        <v>38</v>
      </c>
      <c r="D146" s="63">
        <v>1317</v>
      </c>
      <c r="E146" s="45">
        <v>46</v>
      </c>
      <c r="F146" s="45"/>
      <c r="G146" s="13"/>
      <c r="H146" s="13">
        <v>46</v>
      </c>
      <c r="I146" s="13"/>
      <c r="J146" s="13"/>
      <c r="K146" s="13"/>
      <c r="L146" s="13"/>
      <c r="M146" s="13"/>
      <c r="N146" s="9"/>
    </row>
    <row r="147" spans="1:14" ht="15.75" thickBot="1" x14ac:dyDescent="0.3">
      <c r="A147" s="136"/>
      <c r="B147" s="118" t="s">
        <v>52</v>
      </c>
      <c r="C147" s="118"/>
      <c r="D147" s="118"/>
      <c r="E147" s="114">
        <f>E146+E145</f>
        <v>54.35</v>
      </c>
      <c r="F147" s="124">
        <f t="shared" ref="F147:N147" si="6">F146+F145</f>
        <v>8.35</v>
      </c>
      <c r="G147" s="125">
        <f t="shared" si="6"/>
        <v>0</v>
      </c>
      <c r="H147" s="125">
        <f t="shared" si="6"/>
        <v>46</v>
      </c>
      <c r="I147" s="125">
        <f t="shared" si="6"/>
        <v>0</v>
      </c>
      <c r="J147" s="125">
        <f t="shared" si="6"/>
        <v>0</v>
      </c>
      <c r="K147" s="125">
        <f t="shared" si="6"/>
        <v>0</v>
      </c>
      <c r="L147" s="125">
        <f t="shared" si="6"/>
        <v>0</v>
      </c>
      <c r="M147" s="125">
        <f t="shared" si="6"/>
        <v>0</v>
      </c>
      <c r="N147" s="126">
        <f t="shared" si="6"/>
        <v>0</v>
      </c>
    </row>
    <row r="148" spans="1:14" ht="15" customHeight="1" x14ac:dyDescent="0.25">
      <c r="A148" s="132" t="s">
        <v>54</v>
      </c>
      <c r="B148" s="64">
        <v>74</v>
      </c>
      <c r="C148" s="113" t="s">
        <v>37</v>
      </c>
      <c r="D148" s="64">
        <v>1215</v>
      </c>
      <c r="E148" s="65">
        <v>63.45</v>
      </c>
      <c r="F148" s="65">
        <v>63.45</v>
      </c>
      <c r="G148" s="105"/>
      <c r="H148" s="105"/>
      <c r="I148" s="105"/>
      <c r="J148" s="105"/>
      <c r="K148" s="105"/>
      <c r="L148" s="105"/>
      <c r="M148" s="105"/>
      <c r="N148" s="106"/>
    </row>
    <row r="149" spans="1:14" ht="15" customHeight="1" x14ac:dyDescent="0.25">
      <c r="A149" s="132"/>
      <c r="B149" s="42">
        <v>72</v>
      </c>
      <c r="C149" s="33" t="s">
        <v>37</v>
      </c>
      <c r="D149" s="42">
        <v>6105</v>
      </c>
      <c r="E149" s="82">
        <v>568.1</v>
      </c>
      <c r="F149" s="13"/>
      <c r="G149" s="13"/>
      <c r="H149" s="13"/>
      <c r="I149" s="13"/>
      <c r="J149" s="13"/>
      <c r="K149" s="13"/>
      <c r="L149" s="13"/>
      <c r="M149" s="13"/>
      <c r="N149" s="14"/>
    </row>
    <row r="150" spans="1:14" ht="15" customHeight="1" x14ac:dyDescent="0.25">
      <c r="A150" s="132"/>
      <c r="B150" s="42">
        <v>79</v>
      </c>
      <c r="C150" s="33" t="s">
        <v>37</v>
      </c>
      <c r="D150" s="42">
        <v>6105</v>
      </c>
      <c r="E150" s="82"/>
      <c r="F150" s="13"/>
      <c r="G150" s="13"/>
      <c r="H150" s="13"/>
      <c r="I150" s="13"/>
      <c r="J150" s="13"/>
      <c r="K150" s="13"/>
      <c r="L150" s="13"/>
      <c r="M150" s="13"/>
      <c r="N150" s="14"/>
    </row>
    <row r="151" spans="1:14" ht="15" customHeight="1" x14ac:dyDescent="0.25">
      <c r="A151" s="132"/>
      <c r="B151" s="42">
        <v>80</v>
      </c>
      <c r="C151" s="33" t="s">
        <v>37</v>
      </c>
      <c r="D151" s="42">
        <v>6105</v>
      </c>
      <c r="E151" s="82"/>
      <c r="F151" s="13"/>
      <c r="G151" s="13"/>
      <c r="H151" s="13"/>
      <c r="I151" s="13"/>
      <c r="J151" s="13"/>
      <c r="K151" s="13"/>
      <c r="L151" s="13"/>
      <c r="M151" s="13"/>
      <c r="N151" s="14"/>
    </row>
    <row r="152" spans="1:14" ht="15" customHeight="1" x14ac:dyDescent="0.25">
      <c r="A152" s="132"/>
      <c r="B152" s="42">
        <v>84</v>
      </c>
      <c r="C152" s="33" t="s">
        <v>37</v>
      </c>
      <c r="D152" s="42">
        <v>6105</v>
      </c>
      <c r="E152" s="82"/>
      <c r="F152" s="13"/>
      <c r="G152" s="13"/>
      <c r="H152" s="13"/>
      <c r="I152" s="13"/>
      <c r="J152" s="13"/>
      <c r="K152" s="13"/>
      <c r="L152" s="13"/>
      <c r="M152" s="13"/>
      <c r="N152" s="14"/>
    </row>
    <row r="153" spans="1:14" ht="15" customHeight="1" thickBot="1" x14ac:dyDescent="0.3">
      <c r="A153" s="133"/>
      <c r="B153" s="27">
        <v>85</v>
      </c>
      <c r="C153" s="34" t="s">
        <v>37</v>
      </c>
      <c r="D153" s="27">
        <v>6105</v>
      </c>
      <c r="E153" s="83"/>
      <c r="F153" s="17"/>
      <c r="G153" s="17"/>
      <c r="H153" s="17"/>
      <c r="I153" s="17"/>
      <c r="J153" s="17"/>
      <c r="K153" s="17"/>
      <c r="L153" s="17"/>
      <c r="M153" s="17">
        <v>568.1</v>
      </c>
      <c r="N153" s="18"/>
    </row>
    <row r="154" spans="1:14" s="2" customFormat="1" ht="43.5" customHeight="1" x14ac:dyDescent="0.25">
      <c r="A154" s="77" t="s">
        <v>17</v>
      </c>
      <c r="B154" s="73" t="s">
        <v>0</v>
      </c>
      <c r="C154" s="73" t="s">
        <v>1</v>
      </c>
      <c r="D154" s="73" t="s">
        <v>2</v>
      </c>
      <c r="E154" s="73" t="s">
        <v>3</v>
      </c>
      <c r="F154" s="73" t="s">
        <v>19</v>
      </c>
      <c r="G154" s="73" t="s">
        <v>20</v>
      </c>
      <c r="H154" s="73" t="s">
        <v>23</v>
      </c>
      <c r="I154" s="73" t="s">
        <v>22</v>
      </c>
      <c r="J154" s="73" t="s">
        <v>21</v>
      </c>
      <c r="K154" s="73" t="s">
        <v>4</v>
      </c>
      <c r="L154" s="73" t="s">
        <v>24</v>
      </c>
      <c r="M154" s="71" t="s">
        <v>25</v>
      </c>
      <c r="N154" s="75" t="s">
        <v>26</v>
      </c>
    </row>
    <row r="155" spans="1:14" s="2" customFormat="1" ht="11.25" customHeight="1" x14ac:dyDescent="0.25">
      <c r="A155" s="78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2"/>
      <c r="N155" s="76"/>
    </row>
    <row r="156" spans="1:14" s="2" customFormat="1" ht="10.5" customHeight="1" x14ac:dyDescent="0.25">
      <c r="A156" s="78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2"/>
      <c r="N156" s="76"/>
    </row>
    <row r="157" spans="1:14" s="2" customFormat="1" ht="13.5" customHeight="1" x14ac:dyDescent="0.25">
      <c r="A157" s="78"/>
      <c r="B157" s="74"/>
      <c r="C157" s="74"/>
      <c r="D157" s="74"/>
      <c r="E157" s="43" t="s">
        <v>18</v>
      </c>
      <c r="F157" s="47" t="s">
        <v>18</v>
      </c>
      <c r="G157" s="47" t="s">
        <v>18</v>
      </c>
      <c r="H157" s="47" t="s">
        <v>18</v>
      </c>
      <c r="I157" s="47" t="s">
        <v>18</v>
      </c>
      <c r="J157" s="47" t="s">
        <v>18</v>
      </c>
      <c r="K157" s="47" t="s">
        <v>18</v>
      </c>
      <c r="L157" s="47" t="s">
        <v>18</v>
      </c>
      <c r="M157" s="48" t="s">
        <v>18</v>
      </c>
      <c r="N157" s="49" t="s">
        <v>18</v>
      </c>
    </row>
    <row r="158" spans="1:14" s="50" customFormat="1" ht="13.5" customHeight="1" thickBot="1" x14ac:dyDescent="0.25">
      <c r="A158" s="54">
        <v>1</v>
      </c>
      <c r="B158" s="55">
        <v>2</v>
      </c>
      <c r="C158" s="55">
        <v>3</v>
      </c>
      <c r="D158" s="55">
        <v>4</v>
      </c>
      <c r="E158" s="55">
        <v>5</v>
      </c>
      <c r="F158" s="55">
        <v>6</v>
      </c>
      <c r="G158" s="55">
        <v>7</v>
      </c>
      <c r="H158" s="55">
        <v>8</v>
      </c>
      <c r="I158" s="55">
        <v>9</v>
      </c>
      <c r="J158" s="55">
        <v>10</v>
      </c>
      <c r="K158" s="55">
        <v>11</v>
      </c>
      <c r="L158" s="55">
        <v>12</v>
      </c>
      <c r="M158" s="55">
        <v>13</v>
      </c>
      <c r="N158" s="56">
        <v>14</v>
      </c>
    </row>
    <row r="159" spans="1:14" ht="15" customHeight="1" x14ac:dyDescent="0.25">
      <c r="A159" s="131" t="s">
        <v>54</v>
      </c>
      <c r="B159" s="41">
        <v>81</v>
      </c>
      <c r="C159" s="32" t="s">
        <v>37</v>
      </c>
      <c r="D159" s="41">
        <v>6105</v>
      </c>
      <c r="E159" s="19">
        <v>63.25</v>
      </c>
      <c r="F159" s="12"/>
      <c r="G159" s="12"/>
      <c r="H159" s="12"/>
      <c r="I159" s="12"/>
      <c r="J159" s="12"/>
      <c r="K159" s="12"/>
      <c r="L159" s="12"/>
      <c r="M159" s="12">
        <v>63.25</v>
      </c>
      <c r="N159" s="61"/>
    </row>
    <row r="160" spans="1:14" ht="15.75" customHeight="1" x14ac:dyDescent="0.25">
      <c r="A160" s="132"/>
      <c r="B160" s="42">
        <v>83</v>
      </c>
      <c r="C160" s="33" t="s">
        <v>37</v>
      </c>
      <c r="D160" s="42">
        <v>6105</v>
      </c>
      <c r="E160" s="45">
        <v>24.86</v>
      </c>
      <c r="F160" s="13"/>
      <c r="G160" s="13"/>
      <c r="H160" s="13"/>
      <c r="I160" s="13"/>
      <c r="J160" s="13"/>
      <c r="K160" s="13"/>
      <c r="L160" s="13"/>
      <c r="M160" s="13">
        <v>24.86</v>
      </c>
      <c r="N160" s="15"/>
    </row>
    <row r="161" spans="1:15" ht="15" customHeight="1" thickBot="1" x14ac:dyDescent="0.3">
      <c r="A161" s="140"/>
      <c r="B161" s="91" t="s">
        <v>55</v>
      </c>
      <c r="C161" s="91"/>
      <c r="D161" s="91"/>
      <c r="E161" s="57">
        <f>E148+E149+E159+E160</f>
        <v>719.66000000000008</v>
      </c>
      <c r="F161" s="58">
        <f t="shared" ref="F161:N161" si="7">F148+F149+F159+F160</f>
        <v>63.45</v>
      </c>
      <c r="G161" s="59">
        <f t="shared" si="7"/>
        <v>0</v>
      </c>
      <c r="H161" s="59">
        <f t="shared" si="7"/>
        <v>0</v>
      </c>
      <c r="I161" s="59">
        <f t="shared" si="7"/>
        <v>0</v>
      </c>
      <c r="J161" s="59">
        <f t="shared" si="7"/>
        <v>0</v>
      </c>
      <c r="K161" s="59">
        <f t="shared" si="7"/>
        <v>0</v>
      </c>
      <c r="L161" s="59">
        <f t="shared" si="7"/>
        <v>0</v>
      </c>
      <c r="M161" s="59">
        <f>M153+M159+M160</f>
        <v>656.21</v>
      </c>
      <c r="N161" s="60">
        <f t="shared" si="7"/>
        <v>0</v>
      </c>
      <c r="O161" s="1">
        <f>F161+M161</f>
        <v>719.66000000000008</v>
      </c>
    </row>
    <row r="162" spans="1:15" s="39" customFormat="1" ht="15.75" x14ac:dyDescent="0.25">
      <c r="A162" s="35"/>
      <c r="B162" s="36"/>
      <c r="C162" s="36"/>
      <c r="D162" s="36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8"/>
    </row>
    <row r="163" spans="1:15" s="39" customFormat="1" ht="16.5" thickBot="1" x14ac:dyDescent="0.3">
      <c r="A163" s="35"/>
      <c r="B163" s="36"/>
      <c r="C163" s="36"/>
      <c r="D163" s="36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8"/>
    </row>
    <row r="164" spans="1:15" ht="16.5" thickBot="1" x14ac:dyDescent="0.3">
      <c r="A164" s="80" t="s">
        <v>56</v>
      </c>
      <c r="B164" s="81"/>
      <c r="C164" s="81"/>
      <c r="D164" s="81"/>
      <c r="E164" s="40">
        <f>E52+E62+E75+E100+E130+E144+E147+E161</f>
        <v>4553.3</v>
      </c>
      <c r="F164" s="40">
        <f t="shared" ref="F164:N164" si="8">F52+F62+F75+F100+F130+F144+F147+F161</f>
        <v>1444.25</v>
      </c>
      <c r="G164" s="40">
        <f t="shared" si="8"/>
        <v>2.6</v>
      </c>
      <c r="H164" s="40">
        <f t="shared" si="8"/>
        <v>629.04999999999995</v>
      </c>
      <c r="I164" s="40">
        <f t="shared" si="8"/>
        <v>24.9</v>
      </c>
      <c r="J164" s="40">
        <f t="shared" si="8"/>
        <v>253.92000000000002</v>
      </c>
      <c r="K164" s="40">
        <f t="shared" si="8"/>
        <v>1246.1300000000001</v>
      </c>
      <c r="L164" s="40">
        <f t="shared" si="8"/>
        <v>16.05</v>
      </c>
      <c r="M164" s="40">
        <f t="shared" si="8"/>
        <v>934.29</v>
      </c>
      <c r="N164" s="40">
        <f t="shared" si="8"/>
        <v>2.11</v>
      </c>
    </row>
    <row r="165" spans="1:15" ht="15.75" thickBot="1" x14ac:dyDescent="0.3"/>
    <row r="166" spans="1:15" ht="30" customHeight="1" thickBot="1" x14ac:dyDescent="0.3">
      <c r="A166" s="128" t="s">
        <v>57</v>
      </c>
      <c r="B166" s="129"/>
      <c r="C166" s="129"/>
      <c r="D166" s="130"/>
      <c r="E166" s="127">
        <v>44396.9</v>
      </c>
      <c r="F166" s="20"/>
    </row>
    <row r="167" spans="1:15" ht="15.75" thickBot="1" x14ac:dyDescent="0.3">
      <c r="A167" s="102"/>
      <c r="B167" s="102"/>
      <c r="C167" s="102"/>
      <c r="D167" s="102"/>
      <c r="E167" s="102"/>
      <c r="I167" s="21"/>
      <c r="J167" s="21"/>
    </row>
    <row r="168" spans="1:15" ht="28.5" customHeight="1" thickBot="1" x14ac:dyDescent="0.3">
      <c r="A168" s="99" t="s">
        <v>58</v>
      </c>
      <c r="B168" s="100"/>
      <c r="C168" s="100"/>
      <c r="D168" s="101"/>
      <c r="E168" s="103">
        <f>E164/E166*100</f>
        <v>10.255896245008097</v>
      </c>
      <c r="F168" s="22"/>
      <c r="G168" s="20"/>
    </row>
    <row r="169" spans="1:15" ht="15.75" thickBot="1" x14ac:dyDescent="0.3">
      <c r="A169" s="102"/>
      <c r="B169" s="102"/>
      <c r="C169" s="102"/>
      <c r="D169" s="104"/>
      <c r="E169" s="104"/>
    </row>
    <row r="170" spans="1:15" ht="30.75" customHeight="1" thickBot="1" x14ac:dyDescent="0.3">
      <c r="A170" s="99" t="s">
        <v>59</v>
      </c>
      <c r="B170" s="100"/>
      <c r="C170" s="100"/>
      <c r="D170" s="101"/>
      <c r="E170" s="103">
        <v>564.48</v>
      </c>
    </row>
    <row r="171" spans="1:15" x14ac:dyDescent="0.25">
      <c r="A171" s="21"/>
      <c r="B171" s="21"/>
      <c r="C171" s="21"/>
      <c r="D171" s="21"/>
      <c r="E171" s="21"/>
    </row>
    <row r="172" spans="1:15" x14ac:dyDescent="0.25">
      <c r="A172" s="21"/>
      <c r="B172" s="21"/>
      <c r="C172" s="21"/>
      <c r="D172" s="21"/>
      <c r="E172" s="21"/>
    </row>
    <row r="173" spans="1:15" x14ac:dyDescent="0.25">
      <c r="A173" s="21"/>
      <c r="B173" s="21"/>
      <c r="C173" s="21"/>
      <c r="D173" s="21"/>
      <c r="E173" s="21"/>
    </row>
    <row r="174" spans="1:15" x14ac:dyDescent="0.25">
      <c r="A174" s="21"/>
      <c r="B174" s="21"/>
      <c r="C174" s="21"/>
      <c r="D174" s="21"/>
      <c r="E174" s="21"/>
    </row>
    <row r="199" spans="1:14" x14ac:dyDescent="0.25">
      <c r="A199" s="79" t="s">
        <v>30</v>
      </c>
      <c r="B199" s="79"/>
      <c r="C199" s="79"/>
      <c r="L199" s="79" t="s">
        <v>31</v>
      </c>
      <c r="M199" s="79"/>
      <c r="N199" s="79"/>
    </row>
  </sheetData>
  <mergeCells count="130">
    <mergeCell ref="M154:M156"/>
    <mergeCell ref="N154:N156"/>
    <mergeCell ref="A159:A161"/>
    <mergeCell ref="N115:N117"/>
    <mergeCell ref="A120:A130"/>
    <mergeCell ref="A131:A144"/>
    <mergeCell ref="A148:A153"/>
    <mergeCell ref="A154:A157"/>
    <mergeCell ref="B154:B157"/>
    <mergeCell ref="C154:C157"/>
    <mergeCell ref="D154:D157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B161:D161"/>
    <mergeCell ref="B144:D144"/>
    <mergeCell ref="A145:A147"/>
    <mergeCell ref="B145:B146"/>
    <mergeCell ref="B147:D147"/>
    <mergeCell ref="A81:A100"/>
    <mergeCell ref="A101:A114"/>
    <mergeCell ref="A115:A118"/>
    <mergeCell ref="B115:B118"/>
    <mergeCell ref="C115:C118"/>
    <mergeCell ref="D115:D118"/>
    <mergeCell ref="E115:E117"/>
    <mergeCell ref="F115:F117"/>
    <mergeCell ref="G115:G117"/>
    <mergeCell ref="B81:B83"/>
    <mergeCell ref="B84:B86"/>
    <mergeCell ref="B87:B88"/>
    <mergeCell ref="A44:A52"/>
    <mergeCell ref="A76:A79"/>
    <mergeCell ref="B76:B79"/>
    <mergeCell ref="C76:C79"/>
    <mergeCell ref="D76:D79"/>
    <mergeCell ref="E76:E78"/>
    <mergeCell ref="F76:F78"/>
    <mergeCell ref="G76:G78"/>
    <mergeCell ref="H76:H78"/>
    <mergeCell ref="B72:B74"/>
    <mergeCell ref="A63:A75"/>
    <mergeCell ref="B63:B65"/>
    <mergeCell ref="B66:B67"/>
    <mergeCell ref="B69:B70"/>
    <mergeCell ref="B75:D75"/>
    <mergeCell ref="A53:A62"/>
    <mergeCell ref="M39:M41"/>
    <mergeCell ref="N39:N41"/>
    <mergeCell ref="I76:I78"/>
    <mergeCell ref="J76:J78"/>
    <mergeCell ref="K76:K78"/>
    <mergeCell ref="L76:L78"/>
    <mergeCell ref="M76:M78"/>
    <mergeCell ref="N76:N78"/>
    <mergeCell ref="H115:H117"/>
    <mergeCell ref="I115:I117"/>
    <mergeCell ref="J115:J117"/>
    <mergeCell ref="K115:K117"/>
    <mergeCell ref="L115:L117"/>
    <mergeCell ref="M115:M117"/>
    <mergeCell ref="J39:J41"/>
    <mergeCell ref="K39:K41"/>
    <mergeCell ref="B131:B132"/>
    <mergeCell ref="B136:B138"/>
    <mergeCell ref="I39:I41"/>
    <mergeCell ref="B139:B140"/>
    <mergeCell ref="B141:B143"/>
    <mergeCell ref="B100:D100"/>
    <mergeCell ref="B130:D130"/>
    <mergeCell ref="B106:B109"/>
    <mergeCell ref="B111:B114"/>
    <mergeCell ref="B123:B129"/>
    <mergeCell ref="E120:E121"/>
    <mergeCell ref="B36:B37"/>
    <mergeCell ref="B46:B48"/>
    <mergeCell ref="B11:B12"/>
    <mergeCell ref="B13:B14"/>
    <mergeCell ref="B15:B18"/>
    <mergeCell ref="B62:D62"/>
    <mergeCell ref="B90:B91"/>
    <mergeCell ref="B94:B95"/>
    <mergeCell ref="B52:D52"/>
    <mergeCell ref="B49:B51"/>
    <mergeCell ref="L39:L41"/>
    <mergeCell ref="A11:A38"/>
    <mergeCell ref="A39:A42"/>
    <mergeCell ref="B39:B42"/>
    <mergeCell ref="C39:C42"/>
    <mergeCell ref="D39:D42"/>
    <mergeCell ref="D169:E169"/>
    <mergeCell ref="A166:D166"/>
    <mergeCell ref="A199:C199"/>
    <mergeCell ref="L199:N199"/>
    <mergeCell ref="A164:D164"/>
    <mergeCell ref="A168:D168"/>
    <mergeCell ref="A170:D170"/>
    <mergeCell ref="E39:E41"/>
    <mergeCell ref="F39:F41"/>
    <mergeCell ref="G39:G41"/>
    <mergeCell ref="H39:H41"/>
    <mergeCell ref="E149:E153"/>
    <mergeCell ref="E53:E59"/>
    <mergeCell ref="B20:B23"/>
    <mergeCell ref="B24:B25"/>
    <mergeCell ref="B26:B29"/>
    <mergeCell ref="B30:B31"/>
    <mergeCell ref="B32:B35"/>
    <mergeCell ref="A1:D1"/>
    <mergeCell ref="A2:D2"/>
    <mergeCell ref="A4:N4"/>
    <mergeCell ref="M6:M8"/>
    <mergeCell ref="H6:H8"/>
    <mergeCell ref="N6:N8"/>
    <mergeCell ref="A6:A9"/>
    <mergeCell ref="B6:B9"/>
    <mergeCell ref="C6:C9"/>
    <mergeCell ref="D6:D9"/>
    <mergeCell ref="L6:L8"/>
    <mergeCell ref="F6:F8"/>
    <mergeCell ref="G6:G8"/>
    <mergeCell ref="J6:J8"/>
    <mergeCell ref="K6:K8"/>
    <mergeCell ref="I6:I8"/>
    <mergeCell ref="E6:E8"/>
  </mergeCells>
  <pageMargins left="0" right="0" top="0.5" bottom="0.5" header="0.3" footer="0.3"/>
  <pageSetup scale="90" orientation="landscape" r:id="rId1"/>
  <headerFooter>
    <oddFooter>&amp;L&amp;"Times New Roman,Regular"&amp;10Бојана Орашанин&amp;R&amp;"Times New Roman,Regular"&amp;10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2023-02-08T11:02:02Z</cp:lastPrinted>
  <dcterms:created xsi:type="dcterms:W3CDTF">2022-12-23T11:14:36Z</dcterms:created>
  <dcterms:modified xsi:type="dcterms:W3CDTF">2023-10-03T07:15:11Z</dcterms:modified>
</cp:coreProperties>
</file>