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435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63" i="1" l="1"/>
  <c r="F69" i="1" l="1"/>
  <c r="F67" i="1"/>
  <c r="F66" i="1"/>
  <c r="F45" i="1"/>
  <c r="F23" i="1"/>
  <c r="F55" i="1"/>
  <c r="G46" i="1"/>
  <c r="F47" i="1"/>
  <c r="F12" i="1"/>
  <c r="F68" i="1" s="1"/>
  <c r="F57" i="1" l="1"/>
</calcChain>
</file>

<file path=xl/sharedStrings.xml><?xml version="1.0" encoding="utf-8"?>
<sst xmlns="http://schemas.openxmlformats.org/spreadsheetml/2006/main" count="97" uniqueCount="45">
  <si>
    <t>Одјел</t>
  </si>
  <si>
    <t>Одсјек</t>
  </si>
  <si>
    <t>Газдинска класа</t>
  </si>
  <si>
    <t>Напомена</t>
  </si>
  <si>
    <t>c</t>
  </si>
  <si>
    <t>e</t>
  </si>
  <si>
    <t>-</t>
  </si>
  <si>
    <t>b</t>
  </si>
  <si>
    <t>d</t>
  </si>
  <si>
    <t>f</t>
  </si>
  <si>
    <t>a</t>
  </si>
  <si>
    <t>Категорија шума HCVF</t>
  </si>
  <si>
    <t>Привредна јединица</t>
  </si>
  <si>
    <t>Површина    (ha)</t>
  </si>
  <si>
    <t>18. ШГ "ДРИНА" СРЕБРЕНИЦА</t>
  </si>
  <si>
    <t>ПРИЈЕДЛОГ ЗА ИЗДВАЈАЊЕ ПОВРШИНА ШУМА ДЕФИНИСАНИХ КАО ШУМЕ ВИСОКЕ ЗАШТИТНЕ ВРИЈЕДНОСТИ НА ШПП "ДОЊЕ ДРИНСКО"</t>
  </si>
  <si>
    <r>
      <t xml:space="preserve">Шумска подручја која пружају основне природне користи у кризним ситуацијама                                                            </t>
    </r>
    <r>
      <rPr>
        <b/>
        <sz val="11"/>
        <color theme="1"/>
        <rFont val="Times New Roman"/>
        <family val="1"/>
      </rPr>
      <t>Шуме за важне водене токове</t>
    </r>
  </si>
  <si>
    <t>Укупно ПЈ "К Полом"</t>
  </si>
  <si>
    <t>VZV - 4a</t>
  </si>
  <si>
    <t>Укупно ПЈ "Г Јадар"</t>
  </si>
  <si>
    <r>
      <rPr>
        <i/>
        <sz val="11"/>
        <color theme="1"/>
        <rFont val="Times New Roman"/>
        <family val="1"/>
      </rPr>
      <t xml:space="preserve">Шумска подручја која пружају основне природне користи у кризним ситуацијама       </t>
    </r>
    <r>
      <rPr>
        <sz val="12"/>
        <color theme="1"/>
        <rFont val="Times New Roman"/>
        <family val="1"/>
      </rPr>
      <t xml:space="preserve">                                                     </t>
    </r>
    <r>
      <rPr>
        <b/>
        <sz val="11"/>
        <color theme="1"/>
        <rFont val="Times New Roman"/>
        <family val="1"/>
      </rPr>
      <t>Шуме за важне водене токове</t>
    </r>
  </si>
  <si>
    <t>VZV - 4b</t>
  </si>
  <si>
    <r>
      <t xml:space="preserve">Шумска подручја која пружају основне природне користи у кризним ситуацијама                                                            </t>
    </r>
    <r>
      <rPr>
        <b/>
        <sz val="11"/>
        <color theme="1"/>
        <rFont val="Times New Roman"/>
        <family val="1"/>
      </rPr>
      <t>Шуме важне за контролу ерозије</t>
    </r>
  </si>
  <si>
    <t>"Сасе-Жабоквица"</t>
  </si>
  <si>
    <r>
      <t xml:space="preserve">Шумска подручја која пружају основне природне користи у кризним ситуацијама                                                            </t>
    </r>
    <r>
      <rPr>
        <b/>
        <sz val="12"/>
        <color theme="1"/>
        <rFont val="Times New Roman"/>
        <family val="1"/>
      </rPr>
      <t>Шуме за важне водене токове</t>
    </r>
  </si>
  <si>
    <t>Шуме за важне водене токове</t>
  </si>
  <si>
    <t>Укупно ПЈ "С Жабоквица"</t>
  </si>
  <si>
    <t>"Кравица         Полом"</t>
  </si>
  <si>
    <t>"Горњи               Јадар"</t>
  </si>
  <si>
    <t>Укупно ПЈ "Л Клотијевац"</t>
  </si>
  <si>
    <t>Шуме важне за контролу ерозије</t>
  </si>
  <si>
    <t>"Лука Клотјевац"</t>
  </si>
  <si>
    <t>"Крижевица"</t>
  </si>
  <si>
    <t>Укупно ПЈ "Крижевица"</t>
  </si>
  <si>
    <t>VZV-1a</t>
  </si>
  <si>
    <r>
      <rPr>
        <i/>
        <sz val="11"/>
        <color theme="1"/>
        <rFont val="Times New Roman"/>
        <family val="1"/>
      </rPr>
      <t xml:space="preserve">Заштићено подручје      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Times New Roman"/>
        <family val="1"/>
      </rPr>
      <t>Минерални извори                                                                                                                                                                                                     "Бања Губер"</t>
    </r>
  </si>
  <si>
    <t>VZV - 1a</t>
  </si>
  <si>
    <t>Сјеменска састојина дуглазије S.K.020.3302.12</t>
  </si>
  <si>
    <r>
      <t xml:space="preserve">      </t>
    </r>
    <r>
      <rPr>
        <b/>
        <sz val="11"/>
        <color theme="1"/>
        <rFont val="Times New Roman"/>
        <family val="1"/>
      </rPr>
      <t>Шуме важне за контролу ерозије</t>
    </r>
  </si>
  <si>
    <t>Ендемска врста - Панчићева оморика</t>
  </si>
  <si>
    <t>VZV - 1c</t>
  </si>
  <si>
    <t>Укупна неспорна површина шума и шумског земљишта на ШПП "Доњедринско"</t>
  </si>
  <si>
    <t>Укупна површ. шума предлож за издвајање шума дефинисаних као ШВЗВ  на ШПП "Доњедринско"</t>
  </si>
  <si>
    <t>Процентуално учешће површина шума предложених за издвајање шума деф. као ШВЗВ на ШПП "Доњедринско"</t>
  </si>
  <si>
    <t xml:space="preserve">      ШПП "ДОЊЕ ДРИНСКО"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</si>
</sst>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/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slantDashDot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3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7" fillId="0" borderId="0" xfId="0" applyFont="1"/>
    <xf numFmtId="0" fontId="3" fillId="2" borderId="23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0" xfId="0" applyFont="1" applyBorder="1"/>
    <xf numFmtId="2" fontId="3" fillId="0" borderId="2" xfId="0" applyNumberFormat="1" applyFont="1" applyBorder="1" applyAlignment="1">
      <alignment horizontal="right" vertical="center" wrapText="1"/>
    </xf>
    <xf numFmtId="0" fontId="10" fillId="0" borderId="9" xfId="0" applyFont="1" applyBorder="1"/>
    <xf numFmtId="2" fontId="9" fillId="0" borderId="6" xfId="0" applyNumberFormat="1" applyFont="1" applyBorder="1"/>
    <xf numFmtId="2" fontId="10" fillId="0" borderId="37" xfId="0" applyNumberFormat="1" applyFont="1" applyBorder="1"/>
    <xf numFmtId="0" fontId="6" fillId="3" borderId="0" xfId="0" applyFont="1" applyFill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2" fontId="0" fillId="0" borderId="0" xfId="0" applyNumberFormat="1"/>
    <xf numFmtId="0" fontId="3" fillId="0" borderId="2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right" vertical="center" wrapText="1"/>
    </xf>
    <xf numFmtId="2" fontId="5" fillId="2" borderId="33" xfId="0" applyNumberFormat="1" applyFont="1" applyFill="1" applyBorder="1" applyAlignment="1">
      <alignment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5" fillId="2" borderId="51" xfId="0" applyFont="1" applyFill="1" applyBorder="1" applyAlignment="1">
      <alignment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5" xfId="0" applyFont="1" applyBorder="1" applyAlignment="1">
      <alignment vertical="center" wrapText="1"/>
    </xf>
    <xf numFmtId="2" fontId="5" fillId="2" borderId="51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2" fontId="9" fillId="2" borderId="6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2" fontId="5" fillId="2" borderId="47" xfId="0" applyNumberFormat="1" applyFont="1" applyFill="1" applyBorder="1" applyAlignment="1">
      <alignment horizontal="right" vertical="center"/>
    </xf>
    <xf numFmtId="2" fontId="5" fillId="2" borderId="48" xfId="0" applyNumberFormat="1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view="pageLayout" topLeftCell="A46" zoomScaleNormal="100" workbookViewId="0">
      <selection activeCell="C11" sqref="C11"/>
    </sheetView>
  </sheetViews>
  <sheetFormatPr defaultRowHeight="15" x14ac:dyDescent="0.25"/>
  <cols>
    <col min="1" max="1" width="4" customWidth="1"/>
    <col min="2" max="2" width="22.85546875" customWidth="1"/>
    <col min="3" max="4" width="9.140625" style="42"/>
    <col min="5" max="5" width="13.5703125" style="42" customWidth="1"/>
    <col min="6" max="6" width="12.42578125" customWidth="1"/>
    <col min="7" max="7" width="15.28515625" customWidth="1"/>
    <col min="12" max="12" width="4.85546875" customWidth="1"/>
  </cols>
  <sheetData>
    <row r="1" spans="1:12" s="5" customFormat="1" ht="15.75" x14ac:dyDescent="0.25">
      <c r="B1" s="78" t="s">
        <v>14</v>
      </c>
      <c r="C1" s="78"/>
      <c r="D1" s="78"/>
      <c r="E1" s="30"/>
    </row>
    <row r="2" spans="1:12" s="5" customFormat="1" ht="15.75" x14ac:dyDescent="0.25">
      <c r="B2" s="78" t="s">
        <v>44</v>
      </c>
      <c r="C2" s="78"/>
      <c r="D2" s="78"/>
      <c r="E2" s="30"/>
    </row>
    <row r="3" spans="1:12" s="1" customFormat="1" ht="16.5" thickBot="1" x14ac:dyDescent="0.3">
      <c r="C3" s="32"/>
      <c r="D3" s="32"/>
      <c r="E3" s="32"/>
    </row>
    <row r="4" spans="1:12" s="1" customFormat="1" ht="32.25" customHeight="1" thickBot="1" x14ac:dyDescent="0.3">
      <c r="B4" s="79" t="s">
        <v>15</v>
      </c>
      <c r="C4" s="80"/>
      <c r="D4" s="80"/>
      <c r="E4" s="80"/>
      <c r="F4" s="80"/>
      <c r="G4" s="80"/>
      <c r="H4" s="80"/>
      <c r="I4" s="80"/>
      <c r="J4" s="80"/>
      <c r="K4" s="80"/>
      <c r="L4" s="81"/>
    </row>
    <row r="5" spans="1:12" s="1" customFormat="1" ht="16.5" thickBot="1" x14ac:dyDescent="0.3">
      <c r="C5" s="32"/>
      <c r="D5" s="32"/>
      <c r="E5" s="32"/>
    </row>
    <row r="6" spans="1:12" s="1" customFormat="1" ht="15.75" customHeight="1" x14ac:dyDescent="0.25">
      <c r="B6" s="92" t="s">
        <v>12</v>
      </c>
      <c r="C6" s="58" t="s">
        <v>0</v>
      </c>
      <c r="D6" s="58" t="s">
        <v>1</v>
      </c>
      <c r="E6" s="58" t="s">
        <v>2</v>
      </c>
      <c r="F6" s="58" t="s">
        <v>13</v>
      </c>
      <c r="G6" s="4"/>
      <c r="H6" s="58" t="s">
        <v>3</v>
      </c>
      <c r="I6" s="58"/>
      <c r="J6" s="58"/>
      <c r="K6" s="58"/>
      <c r="L6" s="59"/>
    </row>
    <row r="7" spans="1:12" s="1" customFormat="1" ht="31.5" x14ac:dyDescent="0.25">
      <c r="B7" s="93"/>
      <c r="C7" s="60"/>
      <c r="D7" s="60"/>
      <c r="E7" s="60"/>
      <c r="F7" s="60"/>
      <c r="G7" s="12" t="s">
        <v>11</v>
      </c>
      <c r="H7" s="60"/>
      <c r="I7" s="60"/>
      <c r="J7" s="60"/>
      <c r="K7" s="60"/>
      <c r="L7" s="61"/>
    </row>
    <row r="8" spans="1:12" s="13" customFormat="1" ht="13.5" thickBot="1" x14ac:dyDescent="0.25">
      <c r="A8" s="19"/>
      <c r="B8" s="14">
        <v>1</v>
      </c>
      <c r="C8" s="15">
        <v>2</v>
      </c>
      <c r="D8" s="15">
        <v>3</v>
      </c>
      <c r="E8" s="15">
        <v>4</v>
      </c>
      <c r="F8" s="15">
        <v>5</v>
      </c>
      <c r="G8" s="15">
        <v>6</v>
      </c>
      <c r="H8" s="16">
        <v>7</v>
      </c>
      <c r="I8" s="17"/>
      <c r="J8" s="17"/>
      <c r="K8" s="17"/>
      <c r="L8" s="18"/>
    </row>
    <row r="9" spans="1:12" s="1" customFormat="1" ht="14.25" customHeight="1" x14ac:dyDescent="0.25">
      <c r="B9" s="83" t="s">
        <v>27</v>
      </c>
      <c r="C9" s="53">
        <v>21</v>
      </c>
      <c r="D9" s="53" t="s">
        <v>4</v>
      </c>
      <c r="E9" s="53">
        <v>6108</v>
      </c>
      <c r="F9" s="6">
        <v>3.88</v>
      </c>
      <c r="G9" s="82" t="s">
        <v>18</v>
      </c>
      <c r="H9" s="86" t="s">
        <v>16</v>
      </c>
      <c r="I9" s="87"/>
      <c r="J9" s="87"/>
      <c r="K9" s="87"/>
      <c r="L9" s="88"/>
    </row>
    <row r="10" spans="1:12" s="1" customFormat="1" ht="14.25" customHeight="1" x14ac:dyDescent="0.25">
      <c r="B10" s="84"/>
      <c r="C10" s="31">
        <v>22</v>
      </c>
      <c r="D10" s="31" t="s">
        <v>4</v>
      </c>
      <c r="E10" s="31">
        <v>6108</v>
      </c>
      <c r="F10" s="3">
        <v>5.52</v>
      </c>
      <c r="G10" s="66"/>
      <c r="H10" s="70"/>
      <c r="I10" s="71"/>
      <c r="J10" s="71"/>
      <c r="K10" s="71"/>
      <c r="L10" s="89"/>
    </row>
    <row r="11" spans="1:12" s="1" customFormat="1" ht="14.25" customHeight="1" x14ac:dyDescent="0.25">
      <c r="B11" s="84"/>
      <c r="C11" s="31">
        <v>25</v>
      </c>
      <c r="D11" s="31" t="s">
        <v>5</v>
      </c>
      <c r="E11" s="31">
        <v>6108</v>
      </c>
      <c r="F11" s="3">
        <v>21.62</v>
      </c>
      <c r="G11" s="66"/>
      <c r="H11" s="70"/>
      <c r="I11" s="71"/>
      <c r="J11" s="71"/>
      <c r="K11" s="71"/>
      <c r="L11" s="89"/>
    </row>
    <row r="12" spans="1:12" s="1" customFormat="1" ht="14.25" customHeight="1" thickBot="1" x14ac:dyDescent="0.3">
      <c r="B12" s="85"/>
      <c r="C12" s="91" t="s">
        <v>17</v>
      </c>
      <c r="D12" s="91"/>
      <c r="E12" s="91"/>
      <c r="F12" s="47">
        <f>F9+F10+F11</f>
        <v>31.02</v>
      </c>
      <c r="G12" s="62"/>
      <c r="H12" s="62"/>
      <c r="I12" s="62"/>
      <c r="J12" s="62"/>
      <c r="K12" s="62"/>
      <c r="L12" s="90"/>
    </row>
    <row r="13" spans="1:12" s="1" customFormat="1" ht="14.25" customHeight="1" x14ac:dyDescent="0.25">
      <c r="B13" s="141" t="s">
        <v>28</v>
      </c>
      <c r="C13" s="48">
        <v>23</v>
      </c>
      <c r="D13" s="48" t="s">
        <v>6</v>
      </c>
      <c r="E13" s="48">
        <v>6151</v>
      </c>
      <c r="F13" s="49">
        <v>49.18</v>
      </c>
      <c r="G13" s="65" t="s">
        <v>18</v>
      </c>
      <c r="H13" s="68" t="s">
        <v>20</v>
      </c>
      <c r="I13" s="69"/>
      <c r="J13" s="69"/>
      <c r="K13" s="69"/>
      <c r="L13" s="142"/>
    </row>
    <row r="14" spans="1:12" s="1" customFormat="1" ht="14.25" customHeight="1" x14ac:dyDescent="0.25">
      <c r="B14" s="84"/>
      <c r="C14" s="31">
        <v>24</v>
      </c>
      <c r="D14" s="31" t="s">
        <v>6</v>
      </c>
      <c r="E14" s="31">
        <v>6151</v>
      </c>
      <c r="F14" s="3">
        <v>52.85</v>
      </c>
      <c r="G14" s="66"/>
      <c r="H14" s="70"/>
      <c r="I14" s="71"/>
      <c r="J14" s="71"/>
      <c r="K14" s="71"/>
      <c r="L14" s="89"/>
    </row>
    <row r="15" spans="1:12" s="1" customFormat="1" ht="14.25" customHeight="1" x14ac:dyDescent="0.25">
      <c r="B15" s="84"/>
      <c r="C15" s="31">
        <v>25</v>
      </c>
      <c r="D15" s="31" t="s">
        <v>6</v>
      </c>
      <c r="E15" s="31">
        <v>6151</v>
      </c>
      <c r="F15" s="3">
        <v>45.21</v>
      </c>
      <c r="G15" s="66"/>
      <c r="H15" s="70"/>
      <c r="I15" s="71"/>
      <c r="J15" s="71"/>
      <c r="K15" s="71"/>
      <c r="L15" s="89"/>
    </row>
    <row r="16" spans="1:12" s="1" customFormat="1" ht="14.25" customHeight="1" x14ac:dyDescent="0.25">
      <c r="B16" s="84"/>
      <c r="C16" s="31">
        <v>26</v>
      </c>
      <c r="D16" s="31" t="s">
        <v>7</v>
      </c>
      <c r="E16" s="31">
        <v>6151</v>
      </c>
      <c r="F16" s="3">
        <v>52.97</v>
      </c>
      <c r="G16" s="66"/>
      <c r="H16" s="70"/>
      <c r="I16" s="71"/>
      <c r="J16" s="71"/>
      <c r="K16" s="71"/>
      <c r="L16" s="89"/>
    </row>
    <row r="17" spans="2:12" s="1" customFormat="1" ht="14.25" customHeight="1" x14ac:dyDescent="0.25">
      <c r="B17" s="84"/>
      <c r="C17" s="31">
        <v>27</v>
      </c>
      <c r="D17" s="31" t="s">
        <v>7</v>
      </c>
      <c r="E17" s="31">
        <v>6108</v>
      </c>
      <c r="F17" s="3">
        <v>19.27</v>
      </c>
      <c r="G17" s="66"/>
      <c r="H17" s="70"/>
      <c r="I17" s="71"/>
      <c r="J17" s="71"/>
      <c r="K17" s="71"/>
      <c r="L17" s="89"/>
    </row>
    <row r="18" spans="2:12" s="1" customFormat="1" ht="14.25" customHeight="1" x14ac:dyDescent="0.25">
      <c r="B18" s="84"/>
      <c r="C18" s="31">
        <v>90</v>
      </c>
      <c r="D18" s="31" t="s">
        <v>8</v>
      </c>
      <c r="E18" s="31">
        <v>6108</v>
      </c>
      <c r="F18" s="3">
        <v>8.1300000000000008</v>
      </c>
      <c r="G18" s="66"/>
      <c r="H18" s="70"/>
      <c r="I18" s="71"/>
      <c r="J18" s="71"/>
      <c r="K18" s="71"/>
      <c r="L18" s="89"/>
    </row>
    <row r="19" spans="2:12" s="1" customFormat="1" ht="14.25" customHeight="1" x14ac:dyDescent="0.25">
      <c r="B19" s="84"/>
      <c r="C19" s="31">
        <v>91</v>
      </c>
      <c r="D19" s="31" t="s">
        <v>7</v>
      </c>
      <c r="E19" s="31">
        <v>6108</v>
      </c>
      <c r="F19" s="3">
        <v>44.87</v>
      </c>
      <c r="G19" s="67"/>
      <c r="H19" s="72"/>
      <c r="I19" s="73"/>
      <c r="J19" s="73"/>
      <c r="K19" s="73"/>
      <c r="L19" s="98"/>
    </row>
    <row r="20" spans="2:12" s="11" customFormat="1" ht="14.25" customHeight="1" x14ac:dyDescent="0.25">
      <c r="B20" s="84"/>
      <c r="C20" s="57">
        <v>106</v>
      </c>
      <c r="D20" s="57" t="s">
        <v>7</v>
      </c>
      <c r="E20" s="57">
        <v>6151</v>
      </c>
      <c r="F20" s="8">
        <v>2.29</v>
      </c>
      <c r="G20" s="63" t="s">
        <v>21</v>
      </c>
      <c r="H20" s="74" t="s">
        <v>22</v>
      </c>
      <c r="I20" s="75"/>
      <c r="J20" s="75"/>
      <c r="K20" s="75"/>
      <c r="L20" s="99"/>
    </row>
    <row r="21" spans="2:12" s="11" customFormat="1" ht="14.25" customHeight="1" x14ac:dyDescent="0.25">
      <c r="B21" s="84"/>
      <c r="C21" s="9">
        <v>107</v>
      </c>
      <c r="D21" s="9" t="s">
        <v>4</v>
      </c>
      <c r="E21" s="9">
        <v>6151</v>
      </c>
      <c r="F21" s="10">
        <v>2.84</v>
      </c>
      <c r="G21" s="64"/>
      <c r="H21" s="76"/>
      <c r="I21" s="77"/>
      <c r="J21" s="77"/>
      <c r="K21" s="77"/>
      <c r="L21" s="100"/>
    </row>
    <row r="22" spans="2:12" s="11" customFormat="1" ht="14.25" customHeight="1" x14ac:dyDescent="0.25">
      <c r="B22" s="84"/>
      <c r="C22" s="9">
        <v>37</v>
      </c>
      <c r="D22" s="31" t="s">
        <v>7</v>
      </c>
      <c r="E22" s="9">
        <v>3101</v>
      </c>
      <c r="F22" s="36">
        <v>2.6</v>
      </c>
      <c r="G22" s="9" t="s">
        <v>36</v>
      </c>
      <c r="H22" s="94" t="s">
        <v>37</v>
      </c>
      <c r="I22" s="95"/>
      <c r="J22" s="95"/>
      <c r="K22" s="95"/>
      <c r="L22" s="96"/>
    </row>
    <row r="23" spans="2:12" s="1" customFormat="1" ht="14.25" customHeight="1" thickBot="1" x14ac:dyDescent="0.3">
      <c r="B23" s="85"/>
      <c r="C23" s="91" t="s">
        <v>19</v>
      </c>
      <c r="D23" s="91"/>
      <c r="E23" s="91"/>
      <c r="F23" s="50">
        <f>F13+F14+F15+F16+F17+F18+F19+F20+F21+F22</f>
        <v>280.21000000000004</v>
      </c>
      <c r="G23" s="62"/>
      <c r="H23" s="62"/>
      <c r="I23" s="62"/>
      <c r="J23" s="62"/>
      <c r="K23" s="62"/>
      <c r="L23" s="90"/>
    </row>
    <row r="24" spans="2:12" s="1" customFormat="1" ht="14.25" customHeight="1" x14ac:dyDescent="0.25">
      <c r="B24" s="84" t="s">
        <v>23</v>
      </c>
      <c r="C24" s="54">
        <v>66</v>
      </c>
      <c r="D24" s="54" t="s">
        <v>5</v>
      </c>
      <c r="E24" s="54">
        <v>6151</v>
      </c>
      <c r="F24" s="35">
        <v>9.6300000000000008</v>
      </c>
      <c r="G24" s="66" t="s">
        <v>18</v>
      </c>
      <c r="H24" s="105" t="s">
        <v>24</v>
      </c>
      <c r="I24" s="106"/>
      <c r="J24" s="106"/>
      <c r="K24" s="106"/>
      <c r="L24" s="107"/>
    </row>
    <row r="25" spans="2:12" s="1" customFormat="1" ht="14.25" customHeight="1" x14ac:dyDescent="0.25">
      <c r="B25" s="84"/>
      <c r="C25" s="31">
        <v>97</v>
      </c>
      <c r="D25" s="31" t="s">
        <v>8</v>
      </c>
      <c r="E25" s="31">
        <v>6151</v>
      </c>
      <c r="F25" s="3">
        <v>9.36</v>
      </c>
      <c r="G25" s="66"/>
      <c r="H25" s="105"/>
      <c r="I25" s="106"/>
      <c r="J25" s="106"/>
      <c r="K25" s="106"/>
      <c r="L25" s="107"/>
    </row>
    <row r="26" spans="2:12" s="1" customFormat="1" ht="14.25" customHeight="1" x14ac:dyDescent="0.25">
      <c r="B26" s="84"/>
      <c r="C26" s="31">
        <v>113</v>
      </c>
      <c r="D26" s="31" t="s">
        <v>4</v>
      </c>
      <c r="E26" s="31">
        <v>6103</v>
      </c>
      <c r="F26" s="3">
        <v>27.65</v>
      </c>
      <c r="G26" s="66"/>
      <c r="H26" s="105"/>
      <c r="I26" s="106"/>
      <c r="J26" s="106"/>
      <c r="K26" s="106"/>
      <c r="L26" s="107"/>
    </row>
    <row r="27" spans="2:12" s="1" customFormat="1" ht="14.25" customHeight="1" x14ac:dyDescent="0.25">
      <c r="B27" s="84"/>
      <c r="C27" s="31">
        <v>120</v>
      </c>
      <c r="D27" s="31" t="s">
        <v>4</v>
      </c>
      <c r="E27" s="31">
        <v>6103</v>
      </c>
      <c r="F27" s="3">
        <v>4.41</v>
      </c>
      <c r="G27" s="66"/>
      <c r="H27" s="105"/>
      <c r="I27" s="106"/>
      <c r="J27" s="106"/>
      <c r="K27" s="106"/>
      <c r="L27" s="107"/>
    </row>
    <row r="28" spans="2:12" s="1" customFormat="1" ht="14.25" customHeight="1" x14ac:dyDescent="0.25">
      <c r="B28" s="84"/>
      <c r="C28" s="31">
        <v>121</v>
      </c>
      <c r="D28" s="31" t="s">
        <v>8</v>
      </c>
      <c r="E28" s="31">
        <v>6103</v>
      </c>
      <c r="F28" s="3">
        <v>2.88</v>
      </c>
      <c r="G28" s="67"/>
      <c r="H28" s="108"/>
      <c r="I28" s="109"/>
      <c r="J28" s="109"/>
      <c r="K28" s="109"/>
      <c r="L28" s="110"/>
    </row>
    <row r="29" spans="2:12" s="1" customFormat="1" ht="14.25" customHeight="1" x14ac:dyDescent="0.25">
      <c r="B29" s="84"/>
      <c r="C29" s="56">
        <v>158</v>
      </c>
      <c r="D29" s="56" t="s">
        <v>5</v>
      </c>
      <c r="E29" s="56">
        <v>6103</v>
      </c>
      <c r="F29" s="7">
        <v>5.88</v>
      </c>
      <c r="G29" s="63" t="s">
        <v>21</v>
      </c>
      <c r="H29" s="74" t="s">
        <v>38</v>
      </c>
      <c r="I29" s="75"/>
      <c r="J29" s="75"/>
      <c r="K29" s="75"/>
      <c r="L29" s="99"/>
    </row>
    <row r="30" spans="2:12" s="1" customFormat="1" ht="14.25" customHeight="1" x14ac:dyDescent="0.25">
      <c r="B30" s="84"/>
      <c r="C30" s="31">
        <v>159</v>
      </c>
      <c r="D30" s="31" t="s">
        <v>9</v>
      </c>
      <c r="E30" s="31">
        <v>6103</v>
      </c>
      <c r="F30" s="3">
        <v>13.17</v>
      </c>
      <c r="G30" s="64"/>
      <c r="H30" s="76"/>
      <c r="I30" s="77"/>
      <c r="J30" s="77"/>
      <c r="K30" s="77"/>
      <c r="L30" s="100"/>
    </row>
    <row r="31" spans="2:12" s="1" customFormat="1" ht="14.25" customHeight="1" x14ac:dyDescent="0.25">
      <c r="B31" s="84"/>
      <c r="C31" s="56">
        <v>208</v>
      </c>
      <c r="D31" s="56" t="s">
        <v>7</v>
      </c>
      <c r="E31" s="56">
        <v>6109</v>
      </c>
      <c r="F31" s="7">
        <v>37.159999999999997</v>
      </c>
      <c r="G31" s="101" t="s">
        <v>18</v>
      </c>
      <c r="H31" s="102" t="s">
        <v>25</v>
      </c>
      <c r="I31" s="103"/>
      <c r="J31" s="103"/>
      <c r="K31" s="103"/>
      <c r="L31" s="104"/>
    </row>
    <row r="32" spans="2:12" s="1" customFormat="1" ht="14.25" customHeight="1" x14ac:dyDescent="0.25">
      <c r="B32" s="84"/>
      <c r="C32" s="31">
        <v>209</v>
      </c>
      <c r="D32" s="31" t="s">
        <v>7</v>
      </c>
      <c r="E32" s="31">
        <v>6109</v>
      </c>
      <c r="F32" s="3">
        <v>34.58</v>
      </c>
      <c r="G32" s="67"/>
      <c r="H32" s="72"/>
      <c r="I32" s="73"/>
      <c r="J32" s="73"/>
      <c r="K32" s="73"/>
      <c r="L32" s="98"/>
    </row>
    <row r="33" spans="1:12" s="1" customFormat="1" ht="13.5" customHeight="1" x14ac:dyDescent="0.25">
      <c r="B33" s="84"/>
      <c r="C33" s="54">
        <v>238</v>
      </c>
      <c r="D33" s="54" t="s">
        <v>4</v>
      </c>
      <c r="E33" s="54">
        <v>6109</v>
      </c>
      <c r="F33" s="41">
        <v>23.21</v>
      </c>
      <c r="G33" s="66" t="s">
        <v>18</v>
      </c>
      <c r="H33" s="111" t="s">
        <v>16</v>
      </c>
      <c r="I33" s="112"/>
      <c r="J33" s="112"/>
      <c r="K33" s="112"/>
      <c r="L33" s="113"/>
    </row>
    <row r="34" spans="1:12" s="1" customFormat="1" ht="13.5" customHeight="1" x14ac:dyDescent="0.25">
      <c r="B34" s="84"/>
      <c r="C34" s="31">
        <v>239</v>
      </c>
      <c r="D34" s="31" t="s">
        <v>7</v>
      </c>
      <c r="E34" s="31">
        <v>6109</v>
      </c>
      <c r="F34" s="20">
        <v>57.45</v>
      </c>
      <c r="G34" s="66"/>
      <c r="H34" s="111"/>
      <c r="I34" s="112"/>
      <c r="J34" s="112"/>
      <c r="K34" s="112"/>
      <c r="L34" s="113"/>
    </row>
    <row r="35" spans="1:12" s="1" customFormat="1" ht="13.5" customHeight="1" x14ac:dyDescent="0.25">
      <c r="B35" s="84"/>
      <c r="C35" s="31">
        <v>240</v>
      </c>
      <c r="D35" s="31" t="s">
        <v>6</v>
      </c>
      <c r="E35" s="31">
        <v>6103</v>
      </c>
      <c r="F35" s="20">
        <v>37.86</v>
      </c>
      <c r="G35" s="66"/>
      <c r="H35" s="111"/>
      <c r="I35" s="112"/>
      <c r="J35" s="112"/>
      <c r="K35" s="112"/>
      <c r="L35" s="113"/>
    </row>
    <row r="36" spans="1:12" s="1" customFormat="1" ht="13.5" customHeight="1" thickBot="1" x14ac:dyDescent="0.3">
      <c r="B36" s="140"/>
      <c r="C36" s="55">
        <v>241</v>
      </c>
      <c r="D36" s="55" t="s">
        <v>6</v>
      </c>
      <c r="E36" s="55">
        <v>6109</v>
      </c>
      <c r="F36" s="40">
        <v>54.1</v>
      </c>
      <c r="G36" s="119"/>
      <c r="H36" s="114"/>
      <c r="I36" s="115"/>
      <c r="J36" s="115"/>
      <c r="K36" s="115"/>
      <c r="L36" s="116"/>
    </row>
    <row r="37" spans="1:12" s="1" customFormat="1" ht="15.75" customHeight="1" x14ac:dyDescent="0.25">
      <c r="B37" s="92" t="s">
        <v>12</v>
      </c>
      <c r="C37" s="58" t="s">
        <v>0</v>
      </c>
      <c r="D37" s="58" t="s">
        <v>1</v>
      </c>
      <c r="E37" s="58" t="s">
        <v>2</v>
      </c>
      <c r="F37" s="58" t="s">
        <v>13</v>
      </c>
      <c r="G37" s="28"/>
      <c r="H37" s="58" t="s">
        <v>3</v>
      </c>
      <c r="I37" s="58"/>
      <c r="J37" s="58"/>
      <c r="K37" s="58"/>
      <c r="L37" s="59"/>
    </row>
    <row r="38" spans="1:12" s="1" customFormat="1" ht="31.5" x14ac:dyDescent="0.25">
      <c r="B38" s="93"/>
      <c r="C38" s="60"/>
      <c r="D38" s="60"/>
      <c r="E38" s="60"/>
      <c r="F38" s="60"/>
      <c r="G38" s="29" t="s">
        <v>11</v>
      </c>
      <c r="H38" s="60"/>
      <c r="I38" s="60"/>
      <c r="J38" s="60"/>
      <c r="K38" s="60"/>
      <c r="L38" s="61"/>
    </row>
    <row r="39" spans="1:12" s="13" customFormat="1" ht="13.5" thickBot="1" x14ac:dyDescent="0.25">
      <c r="A39" s="19"/>
      <c r="B39" s="14">
        <v>1</v>
      </c>
      <c r="C39" s="15">
        <v>2</v>
      </c>
      <c r="D39" s="15">
        <v>3</v>
      </c>
      <c r="E39" s="15">
        <v>4</v>
      </c>
      <c r="F39" s="15">
        <v>5</v>
      </c>
      <c r="G39" s="15">
        <v>6</v>
      </c>
      <c r="H39" s="16">
        <v>7</v>
      </c>
      <c r="I39" s="17"/>
      <c r="J39" s="17"/>
      <c r="K39" s="17"/>
      <c r="L39" s="18"/>
    </row>
    <row r="40" spans="1:12" s="1" customFormat="1" ht="13.5" customHeight="1" x14ac:dyDescent="0.25">
      <c r="B40" s="83" t="s">
        <v>23</v>
      </c>
      <c r="C40" s="37">
        <v>242</v>
      </c>
      <c r="D40" s="37" t="s">
        <v>10</v>
      </c>
      <c r="E40" s="37">
        <v>6109</v>
      </c>
      <c r="F40" s="38">
        <v>42.4</v>
      </c>
      <c r="G40" s="82" t="s">
        <v>18</v>
      </c>
      <c r="H40" s="86" t="s">
        <v>16</v>
      </c>
      <c r="I40" s="117"/>
      <c r="J40" s="117"/>
      <c r="K40" s="117"/>
      <c r="L40" s="118"/>
    </row>
    <row r="41" spans="1:12" s="1" customFormat="1" ht="13.5" customHeight="1" x14ac:dyDescent="0.25">
      <c r="B41" s="84"/>
      <c r="C41" s="31">
        <v>243</v>
      </c>
      <c r="D41" s="31" t="s">
        <v>10</v>
      </c>
      <c r="E41" s="31">
        <v>6109</v>
      </c>
      <c r="F41" s="20">
        <v>8.34</v>
      </c>
      <c r="G41" s="66"/>
      <c r="H41" s="111"/>
      <c r="I41" s="112"/>
      <c r="J41" s="112"/>
      <c r="K41" s="112"/>
      <c r="L41" s="113"/>
    </row>
    <row r="42" spans="1:12" s="1" customFormat="1" ht="13.5" customHeight="1" x14ac:dyDescent="0.25">
      <c r="B42" s="84"/>
      <c r="C42" s="31">
        <v>243</v>
      </c>
      <c r="D42" s="31" t="s">
        <v>7</v>
      </c>
      <c r="E42" s="31">
        <v>6109</v>
      </c>
      <c r="F42" s="20">
        <v>31.33</v>
      </c>
      <c r="G42" s="66"/>
      <c r="H42" s="111"/>
      <c r="I42" s="112"/>
      <c r="J42" s="112"/>
      <c r="K42" s="112"/>
      <c r="L42" s="113"/>
    </row>
    <row r="43" spans="1:12" s="1" customFormat="1" ht="13.5" customHeight="1" x14ac:dyDescent="0.25">
      <c r="B43" s="84"/>
      <c r="C43" s="31">
        <v>244</v>
      </c>
      <c r="D43" s="31" t="s">
        <v>6</v>
      </c>
      <c r="E43" s="31">
        <v>6109</v>
      </c>
      <c r="F43" s="20">
        <v>29.47</v>
      </c>
      <c r="G43" s="67"/>
      <c r="H43" s="111"/>
      <c r="I43" s="112"/>
      <c r="J43" s="112"/>
      <c r="K43" s="112"/>
      <c r="L43" s="113"/>
    </row>
    <row r="44" spans="1:12" s="1" customFormat="1" ht="13.5" customHeight="1" x14ac:dyDescent="0.25">
      <c r="B44" s="84"/>
      <c r="C44" s="31">
        <v>37</v>
      </c>
      <c r="D44" s="31" t="s">
        <v>8</v>
      </c>
      <c r="E44" s="31">
        <v>3101</v>
      </c>
      <c r="F44" s="20">
        <v>0.6</v>
      </c>
      <c r="G44" s="9" t="s">
        <v>40</v>
      </c>
      <c r="H44" s="94" t="s">
        <v>39</v>
      </c>
      <c r="I44" s="95"/>
      <c r="J44" s="95"/>
      <c r="K44" s="95"/>
      <c r="L44" s="96"/>
    </row>
    <row r="45" spans="1:12" s="1" customFormat="1" ht="18.75" customHeight="1" thickBot="1" x14ac:dyDescent="0.3">
      <c r="B45" s="85"/>
      <c r="C45" s="91" t="s">
        <v>26</v>
      </c>
      <c r="D45" s="91"/>
      <c r="E45" s="91"/>
      <c r="F45" s="50">
        <f>F24+F25+F26+F27+F28+F29+F30+F31+F32+F33+F34+F35+F36+F40+F41+F42+F43+F44</f>
        <v>429.48</v>
      </c>
      <c r="G45" s="62"/>
      <c r="H45" s="62"/>
      <c r="I45" s="62"/>
      <c r="J45" s="62"/>
      <c r="K45" s="62"/>
      <c r="L45" s="90"/>
    </row>
    <row r="46" spans="1:12" s="1" customFormat="1" ht="15.75" customHeight="1" x14ac:dyDescent="0.25">
      <c r="B46" s="132" t="s">
        <v>31</v>
      </c>
      <c r="C46" s="52">
        <v>5</v>
      </c>
      <c r="D46" s="52" t="s">
        <v>4</v>
      </c>
      <c r="E46" s="52">
        <v>6151</v>
      </c>
      <c r="F46" s="51">
        <v>11.26</v>
      </c>
      <c r="G46" s="25" t="str">
        <f>$G$29</f>
        <v>VZV - 4b</v>
      </c>
      <c r="H46" s="97" t="s">
        <v>30</v>
      </c>
      <c r="I46" s="73"/>
      <c r="J46" s="73"/>
      <c r="K46" s="73"/>
      <c r="L46" s="98"/>
    </row>
    <row r="47" spans="1:12" s="1" customFormat="1" ht="18.75" customHeight="1" thickBot="1" x14ac:dyDescent="0.3">
      <c r="B47" s="133"/>
      <c r="C47" s="91" t="s">
        <v>29</v>
      </c>
      <c r="D47" s="91"/>
      <c r="E47" s="91"/>
      <c r="F47" s="47">
        <f>F46</f>
        <v>11.26</v>
      </c>
      <c r="G47" s="62"/>
      <c r="H47" s="62"/>
      <c r="I47" s="62"/>
      <c r="J47" s="62"/>
      <c r="K47" s="62"/>
      <c r="L47" s="90"/>
    </row>
    <row r="48" spans="1:12" s="1" customFormat="1" ht="13.5" customHeight="1" x14ac:dyDescent="0.25">
      <c r="B48" s="84" t="s">
        <v>32</v>
      </c>
      <c r="C48" s="26">
        <v>18</v>
      </c>
      <c r="D48" s="26" t="s">
        <v>10</v>
      </c>
      <c r="E48" s="26">
        <v>1102</v>
      </c>
      <c r="F48" s="35">
        <v>16.059999999999999</v>
      </c>
      <c r="G48" s="129" t="s">
        <v>34</v>
      </c>
      <c r="H48" s="70" t="s">
        <v>35</v>
      </c>
      <c r="I48" s="71"/>
      <c r="J48" s="71"/>
      <c r="K48" s="71"/>
      <c r="L48" s="89"/>
    </row>
    <row r="49" spans="2:12" s="1" customFormat="1" ht="13.5" customHeight="1" x14ac:dyDescent="0.25">
      <c r="B49" s="84"/>
      <c r="C49" s="31">
        <v>18</v>
      </c>
      <c r="D49" s="31" t="s">
        <v>7</v>
      </c>
      <c r="E49" s="31">
        <v>2415</v>
      </c>
      <c r="F49" s="3">
        <v>71.73</v>
      </c>
      <c r="G49" s="129"/>
      <c r="H49" s="70"/>
      <c r="I49" s="71"/>
      <c r="J49" s="71"/>
      <c r="K49" s="71"/>
      <c r="L49" s="89"/>
    </row>
    <row r="50" spans="2:12" s="1" customFormat="1" ht="13.5" customHeight="1" x14ac:dyDescent="0.25">
      <c r="B50" s="84"/>
      <c r="C50" s="31">
        <v>19</v>
      </c>
      <c r="D50" s="31" t="s">
        <v>10</v>
      </c>
      <c r="E50" s="31">
        <v>2415</v>
      </c>
      <c r="F50" s="3">
        <v>34.32</v>
      </c>
      <c r="G50" s="129"/>
      <c r="H50" s="70"/>
      <c r="I50" s="71"/>
      <c r="J50" s="71"/>
      <c r="K50" s="71"/>
      <c r="L50" s="89"/>
    </row>
    <row r="51" spans="2:12" s="1" customFormat="1" ht="13.5" customHeight="1" x14ac:dyDescent="0.25">
      <c r="B51" s="84"/>
      <c r="C51" s="31">
        <v>19</v>
      </c>
      <c r="D51" s="31" t="s">
        <v>7</v>
      </c>
      <c r="E51" s="31">
        <v>3202</v>
      </c>
      <c r="F51" s="3">
        <v>31.82</v>
      </c>
      <c r="G51" s="129"/>
      <c r="H51" s="70"/>
      <c r="I51" s="71"/>
      <c r="J51" s="71"/>
      <c r="K51" s="71"/>
      <c r="L51" s="89"/>
    </row>
    <row r="52" spans="2:12" s="1" customFormat="1" ht="13.5" customHeight="1" x14ac:dyDescent="0.25">
      <c r="B52" s="84"/>
      <c r="C52" s="31">
        <v>19</v>
      </c>
      <c r="D52" s="31" t="s">
        <v>4</v>
      </c>
      <c r="E52" s="31">
        <v>6601</v>
      </c>
      <c r="F52" s="3">
        <v>0.76</v>
      </c>
      <c r="G52" s="129"/>
      <c r="H52" s="70"/>
      <c r="I52" s="71"/>
      <c r="J52" s="71"/>
      <c r="K52" s="71"/>
      <c r="L52" s="89"/>
    </row>
    <row r="53" spans="2:12" s="1" customFormat="1" ht="13.5" customHeight="1" x14ac:dyDescent="0.25">
      <c r="B53" s="84"/>
      <c r="C53" s="27">
        <v>21</v>
      </c>
      <c r="D53" s="27" t="s">
        <v>10</v>
      </c>
      <c r="E53" s="27">
        <v>1102</v>
      </c>
      <c r="F53" s="34">
        <v>27.11</v>
      </c>
      <c r="G53" s="129"/>
      <c r="H53" s="70"/>
      <c r="I53" s="71"/>
      <c r="J53" s="71"/>
      <c r="K53" s="71"/>
      <c r="L53" s="89"/>
    </row>
    <row r="54" spans="2:12" s="1" customFormat="1" ht="13.5" customHeight="1" x14ac:dyDescent="0.25">
      <c r="B54" s="124"/>
      <c r="C54" s="31">
        <v>21</v>
      </c>
      <c r="D54" s="31" t="s">
        <v>10</v>
      </c>
      <c r="E54" s="31">
        <v>1415</v>
      </c>
      <c r="F54" s="20">
        <v>14.2</v>
      </c>
      <c r="G54" s="130"/>
      <c r="H54" s="72"/>
      <c r="I54" s="73"/>
      <c r="J54" s="73"/>
      <c r="K54" s="73"/>
      <c r="L54" s="98"/>
    </row>
    <row r="55" spans="2:12" s="1" customFormat="1" ht="19.5" customHeight="1" thickBot="1" x14ac:dyDescent="0.3">
      <c r="B55" s="125"/>
      <c r="C55" s="128" t="s">
        <v>33</v>
      </c>
      <c r="D55" s="128"/>
      <c r="E55" s="128"/>
      <c r="F55" s="39">
        <f>F48+F49+F50+F51+F52+F53+F54</f>
        <v>196</v>
      </c>
      <c r="G55" s="126"/>
      <c r="H55" s="126"/>
      <c r="I55" s="126"/>
      <c r="J55" s="126"/>
      <c r="K55" s="126"/>
      <c r="L55" s="127"/>
    </row>
    <row r="56" spans="2:12" s="1" customFormat="1" ht="16.5" thickBot="1" x14ac:dyDescent="0.3">
      <c r="B56" s="131"/>
      <c r="C56" s="131"/>
      <c r="D56" s="131"/>
      <c r="E56" s="131"/>
      <c r="F56" s="131"/>
      <c r="G56" s="131"/>
      <c r="H56" s="131"/>
      <c r="I56" s="2"/>
    </row>
    <row r="57" spans="2:12" s="1" customFormat="1" ht="15.75" customHeight="1" x14ac:dyDescent="0.25">
      <c r="B57" s="92" t="s">
        <v>42</v>
      </c>
      <c r="C57" s="58"/>
      <c r="D57" s="58"/>
      <c r="E57" s="58"/>
      <c r="F57" s="122">
        <f>F12+F23+F45+F47+F55</f>
        <v>947.97</v>
      </c>
    </row>
    <row r="58" spans="2:12" s="1" customFormat="1" ht="15.75" customHeight="1" thickBot="1" x14ac:dyDescent="0.3">
      <c r="B58" s="120"/>
      <c r="C58" s="121"/>
      <c r="D58" s="121"/>
      <c r="E58" s="121"/>
      <c r="F58" s="123"/>
    </row>
    <row r="59" spans="2:12" s="1" customFormat="1" ht="16.5" thickBot="1" x14ac:dyDescent="0.3">
      <c r="C59" s="32"/>
      <c r="D59" s="32"/>
      <c r="E59" s="32"/>
    </row>
    <row r="60" spans="2:12" s="1" customFormat="1" ht="15.75" x14ac:dyDescent="0.25">
      <c r="B60" s="134" t="s">
        <v>41</v>
      </c>
      <c r="C60" s="135"/>
      <c r="D60" s="135"/>
      <c r="E60" s="136"/>
      <c r="F60" s="138">
        <v>33412.9</v>
      </c>
    </row>
    <row r="61" spans="2:12" s="1" customFormat="1" ht="16.5" thickBot="1" x14ac:dyDescent="0.3">
      <c r="B61" s="125"/>
      <c r="C61" s="128"/>
      <c r="D61" s="128"/>
      <c r="E61" s="137"/>
      <c r="F61" s="139"/>
    </row>
    <row r="62" spans="2:12" s="1" customFormat="1" ht="16.5" thickBot="1" x14ac:dyDescent="0.3">
      <c r="C62" s="32"/>
      <c r="D62" s="32"/>
      <c r="E62" s="32"/>
    </row>
    <row r="63" spans="2:12" s="1" customFormat="1" ht="15.75" x14ac:dyDescent="0.25">
      <c r="B63" s="134" t="s">
        <v>43</v>
      </c>
      <c r="C63" s="135"/>
      <c r="D63" s="135"/>
      <c r="E63" s="136"/>
      <c r="F63" s="138">
        <f>F57/F60*100</f>
        <v>2.8371377521855328</v>
      </c>
    </row>
    <row r="64" spans="2:12" s="1" customFormat="1" ht="16.5" thickBot="1" x14ac:dyDescent="0.3">
      <c r="B64" s="125"/>
      <c r="C64" s="128"/>
      <c r="D64" s="128"/>
      <c r="E64" s="137"/>
      <c r="F64" s="139"/>
    </row>
    <row r="65" spans="3:7" s="1" customFormat="1" ht="16.5" thickBot="1" x14ac:dyDescent="0.3">
      <c r="C65" s="32"/>
      <c r="D65" s="32"/>
      <c r="E65" s="32"/>
    </row>
    <row r="66" spans="3:7" s="1" customFormat="1" ht="18.75" x14ac:dyDescent="0.3">
      <c r="C66" s="32"/>
      <c r="D66" s="32"/>
      <c r="E66" s="44" t="s">
        <v>36</v>
      </c>
      <c r="F66" s="22">
        <f>F22+F48+F49+F50+F51+F52+F53+F54</f>
        <v>198.59999999999997</v>
      </c>
    </row>
    <row r="67" spans="3:7" ht="18.75" x14ac:dyDescent="0.3">
      <c r="E67" s="45" t="s">
        <v>40</v>
      </c>
      <c r="F67" s="23">
        <f>F44</f>
        <v>0.6</v>
      </c>
      <c r="G67" s="33"/>
    </row>
    <row r="68" spans="3:7" ht="18.75" x14ac:dyDescent="0.3">
      <c r="E68" s="45" t="s">
        <v>18</v>
      </c>
      <c r="F68" s="23">
        <f>F12+F13+F14+F15+F16+F17+F18+F19+F24+F25+F26+F27+F28+F31+F32+F33+F34+F35+F36+F40+F41+F42+F43</f>
        <v>713.33</v>
      </c>
    </row>
    <row r="69" spans="3:7" ht="19.5" thickBot="1" x14ac:dyDescent="0.35">
      <c r="E69" s="46" t="s">
        <v>21</v>
      </c>
      <c r="F69" s="21">
        <f>F20+F21+F29+F30+F46</f>
        <v>35.44</v>
      </c>
    </row>
    <row r="85" spans="3:9" ht="15.75" x14ac:dyDescent="0.25">
      <c r="C85" s="43"/>
      <c r="D85" s="43"/>
      <c r="E85" s="43"/>
      <c r="F85" s="24"/>
      <c r="G85" s="24"/>
      <c r="H85" s="24"/>
      <c r="I85" s="24"/>
    </row>
  </sheetData>
  <mergeCells count="59">
    <mergeCell ref="B60:E61"/>
    <mergeCell ref="F60:F61"/>
    <mergeCell ref="B63:E64"/>
    <mergeCell ref="F63:F64"/>
    <mergeCell ref="B24:B36"/>
    <mergeCell ref="B37:B38"/>
    <mergeCell ref="C37:C38"/>
    <mergeCell ref="D37:D38"/>
    <mergeCell ref="E37:E38"/>
    <mergeCell ref="F37:F38"/>
    <mergeCell ref="B40:B45"/>
    <mergeCell ref="H33:L36"/>
    <mergeCell ref="H40:L43"/>
    <mergeCell ref="G33:G36"/>
    <mergeCell ref="G40:G43"/>
    <mergeCell ref="B57:E58"/>
    <mergeCell ref="F57:F58"/>
    <mergeCell ref="H37:L38"/>
    <mergeCell ref="H48:L54"/>
    <mergeCell ref="B48:B55"/>
    <mergeCell ref="G55:L55"/>
    <mergeCell ref="C55:E55"/>
    <mergeCell ref="G48:G54"/>
    <mergeCell ref="B56:H56"/>
    <mergeCell ref="B46:B47"/>
    <mergeCell ref="H29:L30"/>
    <mergeCell ref="G31:G32"/>
    <mergeCell ref="H31:L32"/>
    <mergeCell ref="G24:G28"/>
    <mergeCell ref="H24:L28"/>
    <mergeCell ref="G29:G30"/>
    <mergeCell ref="H44:L44"/>
    <mergeCell ref="G47:L47"/>
    <mergeCell ref="C47:E47"/>
    <mergeCell ref="H46:L46"/>
    <mergeCell ref="G45:L45"/>
    <mergeCell ref="C45:E45"/>
    <mergeCell ref="B1:D1"/>
    <mergeCell ref="B2:D2"/>
    <mergeCell ref="B4:L4"/>
    <mergeCell ref="G9:G11"/>
    <mergeCell ref="B9:B12"/>
    <mergeCell ref="H9:L11"/>
    <mergeCell ref="G12:L12"/>
    <mergeCell ref="C12:E12"/>
    <mergeCell ref="B6:B7"/>
    <mergeCell ref="E6:E7"/>
    <mergeCell ref="F6:F7"/>
    <mergeCell ref="C6:C7"/>
    <mergeCell ref="D6:D7"/>
    <mergeCell ref="B13:B23"/>
    <mergeCell ref="H6:L7"/>
    <mergeCell ref="G23:L23"/>
    <mergeCell ref="G20:G21"/>
    <mergeCell ref="G13:G19"/>
    <mergeCell ref="H13:L19"/>
    <mergeCell ref="H20:L21"/>
    <mergeCell ref="H22:L22"/>
    <mergeCell ref="C23:E23"/>
  </mergeCells>
  <pageMargins left="0" right="0.78125" top="0.5" bottom="0.5" header="0.3" footer="0.3"/>
  <pageSetup orientation="landscape" r:id="rId1"/>
  <headerFooter>
    <oddFooter>&amp;L&amp;"Times New Roman,Regular"&amp;10Љиљана Бабић&amp;R&amp;"Times New Roman,Regular"&amp;10Јануар.2023.године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2023-01-24T07:52:30Z</cp:lastPrinted>
  <dcterms:created xsi:type="dcterms:W3CDTF">2023-01-08T21:34:30Z</dcterms:created>
  <dcterms:modified xsi:type="dcterms:W3CDTF">2023-10-16T07:48:23Z</dcterms:modified>
</cp:coreProperties>
</file>