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7" i="1" l="1"/>
  <c r="H55" i="1"/>
  <c r="H54" i="1"/>
  <c r="G57" i="1"/>
  <c r="G56" i="1"/>
  <c r="I56" i="1" s="1"/>
  <c r="G55" i="1"/>
  <c r="I55" i="1" s="1"/>
  <c r="G54" i="1"/>
  <c r="I54" i="1" s="1"/>
  <c r="I57" i="1" l="1"/>
  <c r="G40" i="1"/>
  <c r="G48" i="1" s="1"/>
  <c r="I46" i="1"/>
  <c r="H46" i="1"/>
  <c r="H40" i="1"/>
  <c r="I36" i="1"/>
  <c r="I43" i="1"/>
  <c r="H43" i="1"/>
  <c r="I32" i="1"/>
  <c r="I31" i="1"/>
  <c r="H11" i="1"/>
  <c r="G11" i="1"/>
  <c r="H48" i="1" l="1"/>
  <c r="I48" i="1"/>
  <c r="I52" i="1" s="1"/>
  <c r="I10" i="1"/>
  <c r="I29" i="1"/>
  <c r="I40" i="1"/>
  <c r="I12" i="1"/>
  <c r="I13" i="1"/>
  <c r="I14" i="1"/>
  <c r="I15" i="1"/>
  <c r="I28" i="1"/>
  <c r="I30" i="1"/>
  <c r="I38" i="1"/>
  <c r="I39" i="1"/>
  <c r="I9" i="1"/>
  <c r="I11" i="1" l="1"/>
</calcChain>
</file>

<file path=xl/sharedStrings.xml><?xml version="1.0" encoding="utf-8"?>
<sst xmlns="http://schemas.openxmlformats.org/spreadsheetml/2006/main" count="100" uniqueCount="50">
  <si>
    <t>20. ШГ "БОРЈА" ТЕСЛИЋ</t>
  </si>
  <si>
    <t xml:space="preserve">      ШПП "УСОРСКО УКРИНСКО"</t>
  </si>
  <si>
    <t>ПРИЈЕДЛОГ ЗА ИЗДВАЈАЊЕ ПОВРШИНА ШУМА ДЕФИНИСАНИХ КАО ШУМЕ ВИСОКЕ ЗАШТИТНЕ ВРИЈЕДНОСТИ НА ШПП "УСОРСКО УКРИНСКО"</t>
  </si>
  <si>
    <t>Приврена јединица</t>
  </si>
  <si>
    <t>Одјел</t>
  </si>
  <si>
    <t>Одсјек</t>
  </si>
  <si>
    <t>Газдинска калса</t>
  </si>
  <si>
    <t xml:space="preserve">Површина </t>
  </si>
  <si>
    <t>Државно</t>
  </si>
  <si>
    <t>Приватно</t>
  </si>
  <si>
    <t>Укупна површина</t>
  </si>
  <si>
    <t xml:space="preserve">Категорија шума  HCUF </t>
  </si>
  <si>
    <t>Разлог издвајања</t>
  </si>
  <si>
    <t>ha</t>
  </si>
  <si>
    <t>"Мала Укрина"</t>
  </si>
  <si>
    <t>а</t>
  </si>
  <si>
    <r>
      <rPr>
        <sz val="12"/>
        <color theme="1"/>
        <rFont val="Calibri"/>
        <family val="2"/>
      </rPr>
      <t>VZV</t>
    </r>
    <r>
      <rPr>
        <sz val="12"/>
        <color theme="1"/>
        <rFont val="Times New Roman"/>
        <family val="1"/>
      </rPr>
      <t xml:space="preserve"> -1а</t>
    </r>
  </si>
  <si>
    <t>"Горња Велика Усора"</t>
  </si>
  <si>
    <r>
      <rPr>
        <sz val="12"/>
        <color theme="1"/>
        <rFont val="Calibri"/>
        <family val="2"/>
      </rPr>
      <t>VZV</t>
    </r>
    <r>
      <rPr>
        <sz val="12"/>
        <color theme="1"/>
        <rFont val="Times New Roman"/>
        <family val="1"/>
      </rPr>
      <t xml:space="preserve"> -1</t>
    </r>
    <r>
      <rPr>
        <sz val="12"/>
        <color theme="1"/>
        <rFont val="Calibri"/>
        <family val="2"/>
      </rPr>
      <t>b</t>
    </r>
  </si>
  <si>
    <t>c</t>
  </si>
  <si>
    <t>b</t>
  </si>
  <si>
    <t>VZV -4b</t>
  </si>
  <si>
    <t>Шуме важне за контролу ерозије</t>
  </si>
  <si>
    <t>Укупно ПЈ "ГВ Усора"</t>
  </si>
  <si>
    <r>
      <rPr>
        <sz val="12"/>
        <color theme="1"/>
        <rFont val="Calibri"/>
        <family val="2"/>
      </rPr>
      <t>VZV</t>
    </r>
    <r>
      <rPr>
        <sz val="12"/>
        <color theme="1"/>
        <rFont val="Times New Roman"/>
        <family val="1"/>
      </rPr>
      <t xml:space="preserve"> -6</t>
    </r>
  </si>
  <si>
    <t>седрене творевине - Студена</t>
  </si>
  <si>
    <r>
      <rPr>
        <i/>
        <sz val="10"/>
        <color theme="1"/>
        <rFont val="Times New Roman"/>
        <family val="1"/>
      </rPr>
      <t xml:space="preserve">Заштићено подручје </t>
    </r>
    <r>
      <rPr>
        <i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                                         </t>
    </r>
    <r>
      <rPr>
        <sz val="10"/>
        <color theme="1"/>
        <rFont val="Times New Roman"/>
        <family val="1"/>
      </rPr>
      <t xml:space="preserve">Сјеменска састојина бијелог бора (Pinus sylvestris) -Објекат </t>
    </r>
    <r>
      <rPr>
        <sz val="10"/>
        <color theme="1"/>
        <rFont val="Calibri"/>
        <family val="2"/>
      </rPr>
      <t>S.S.</t>
    </r>
    <r>
      <rPr>
        <sz val="10"/>
        <color theme="1"/>
        <rFont val="Times New Roman"/>
        <family val="1"/>
      </rPr>
      <t>060.1309.05</t>
    </r>
  </si>
  <si>
    <r>
      <t xml:space="preserve">Шумска подручја значајна за традиционални културни идентитет локалних заједница -                                                 </t>
    </r>
    <r>
      <rPr>
        <sz val="10"/>
        <color theme="1"/>
        <rFont val="Times New Roman"/>
        <family val="1"/>
      </rPr>
      <t xml:space="preserve">Растушка пећина -споменик природе </t>
    </r>
    <r>
      <rPr>
        <sz val="10"/>
        <color theme="1"/>
        <rFont val="Calibri"/>
        <family val="2"/>
      </rPr>
      <t>II</t>
    </r>
    <r>
      <rPr>
        <sz val="10"/>
        <color theme="1"/>
        <rFont val="Times New Roman"/>
        <family val="1"/>
      </rPr>
      <t xml:space="preserve"> категорије(заштићена)</t>
    </r>
  </si>
  <si>
    <r>
      <rPr>
        <sz val="12"/>
        <color theme="1"/>
        <rFont val="Calibri"/>
        <family val="2"/>
      </rPr>
      <t>VZV</t>
    </r>
    <r>
      <rPr>
        <sz val="12"/>
        <color theme="1"/>
        <rFont val="Times New Roman"/>
        <family val="1"/>
      </rPr>
      <t xml:space="preserve"> -4</t>
    </r>
    <r>
      <rPr>
        <sz val="12"/>
        <color theme="1"/>
        <rFont val="Calibri"/>
        <family val="2"/>
      </rPr>
      <t>b</t>
    </r>
  </si>
  <si>
    <t>Укупно ПЈ "Мала Укрина"</t>
  </si>
  <si>
    <r>
      <t xml:space="preserve">росторни план Р С - заштита предјела - </t>
    </r>
    <r>
      <rPr>
        <b/>
        <sz val="10"/>
        <color theme="1"/>
        <rFont val="Times New Roman"/>
        <family val="1"/>
      </rPr>
      <t>Плато Брића</t>
    </r>
  </si>
  <si>
    <r>
      <t xml:space="preserve">Просторни план Р С - заштита предјела - </t>
    </r>
    <r>
      <rPr>
        <sz val="10"/>
        <color theme="1"/>
        <rFont val="Times New Roman"/>
        <family val="1"/>
      </rPr>
      <t>Пл</t>
    </r>
    <r>
      <rPr>
        <b/>
        <sz val="10"/>
        <color theme="1"/>
        <rFont val="Times New Roman"/>
        <family val="1"/>
      </rPr>
      <t>ато Вучије планине</t>
    </r>
  </si>
  <si>
    <t>"Доња Велика Усора"</t>
  </si>
  <si>
    <t>Укупно ПЈ "Д В Усора"</t>
  </si>
  <si>
    <t>VZV -6</t>
  </si>
  <si>
    <t>VZV - 1а</t>
  </si>
  <si>
    <r>
      <rPr>
        <i/>
        <sz val="10"/>
        <color theme="1"/>
        <rFont val="Times New Roman"/>
        <family val="1"/>
      </rPr>
      <t>Угрожене врсте и врсте у опасности - Регистар највећих стабала у РС -</t>
    </r>
    <r>
      <rPr>
        <b/>
        <sz val="10"/>
        <color theme="1"/>
        <rFont val="Times New Roman"/>
        <family val="1"/>
      </rPr>
      <t>заштита тисе( Taxus baccata)</t>
    </r>
  </si>
  <si>
    <t>Седрене творевине - Очаушница</t>
  </si>
  <si>
    <t>"Велика Укрина"</t>
  </si>
  <si>
    <t>Укупно ПЈ "Велика Укрина"</t>
  </si>
  <si>
    <r>
      <rPr>
        <i/>
        <sz val="11"/>
        <color theme="1"/>
        <rFont val="Times New Roman"/>
        <family val="1"/>
      </rPr>
      <t>Вјерски објекат</t>
    </r>
    <r>
      <rPr>
        <i/>
        <sz val="10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Манастир Липље</t>
    </r>
  </si>
  <si>
    <r>
      <rPr>
        <i/>
        <sz val="11"/>
        <color theme="1"/>
        <rFont val="Times New Roman"/>
        <family val="1"/>
      </rPr>
      <t xml:space="preserve">Вјерски објекат </t>
    </r>
    <r>
      <rPr>
        <b/>
        <sz val="11"/>
        <color theme="1"/>
        <rFont val="Times New Roman"/>
        <family val="1"/>
      </rPr>
      <t>Светишта Конџила</t>
    </r>
  </si>
  <si>
    <r>
      <t xml:space="preserve">Заштићено подручје  - </t>
    </r>
    <r>
      <rPr>
        <b/>
        <sz val="11"/>
        <color theme="1"/>
        <rFont val="Times New Roman"/>
        <family val="1"/>
      </rPr>
      <t>Парк шума Бања Врућица</t>
    </r>
  </si>
  <si>
    <t>VZV - 1a</t>
  </si>
  <si>
    <t>VZV - 4b</t>
  </si>
  <si>
    <t>VZV - 6</t>
  </si>
  <si>
    <t>VZV - 1b</t>
  </si>
  <si>
    <t>Укупна неспорна површина шума и шумског земљишта  на ШПП "Усорско Укринско"</t>
  </si>
  <si>
    <t>Укупна површ. шума предлож за издвајање шума дефинисаних као ШВЗВ  на ШПП "Усорско - Укринско"</t>
  </si>
  <si>
    <t>Процентуално учешће површина шума предложених за издвајање шума деф. као ШВЗВ на ШПП "Усорско- Укринско"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</si>
</sst>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4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/>
    <xf numFmtId="0" fontId="0" fillId="2" borderId="0" xfId="0" applyFill="1"/>
    <xf numFmtId="0" fontId="1" fillId="2" borderId="20" xfId="0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right" vertical="center" wrapText="1"/>
    </xf>
    <xf numFmtId="2" fontId="1" fillId="2" borderId="20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" fillId="2" borderId="28" xfId="0" applyNumberFormat="1" applyFont="1" applyFill="1" applyBorder="1" applyAlignment="1">
      <alignment horizontal="right" vertical="center" wrapText="1"/>
    </xf>
    <xf numFmtId="2" fontId="11" fillId="2" borderId="17" xfId="0" applyNumberFormat="1" applyFont="1" applyFill="1" applyBorder="1" applyAlignment="1">
      <alignment horizontal="right" wrapText="1"/>
    </xf>
    <xf numFmtId="2" fontId="1" fillId="2" borderId="17" xfId="0" applyNumberFormat="1" applyFont="1" applyFill="1" applyBorder="1" applyAlignment="1">
      <alignment horizontal="right" vertical="center" wrapText="1"/>
    </xf>
    <xf numFmtId="2" fontId="11" fillId="2" borderId="4" xfId="0" applyNumberFormat="1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2" fontId="11" fillId="2" borderId="6" xfId="0" applyNumberFormat="1" applyFont="1" applyFill="1" applyBorder="1" applyAlignment="1">
      <alignment horizontal="right" wrapText="1"/>
    </xf>
    <xf numFmtId="0" fontId="1" fillId="2" borderId="27" xfId="0" applyFont="1" applyFill="1" applyBorder="1" applyAlignment="1">
      <alignment horizontal="center" vertical="center" wrapText="1"/>
    </xf>
    <xf numFmtId="2" fontId="11" fillId="2" borderId="27" xfId="0" applyNumberFormat="1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/>
    <xf numFmtId="2" fontId="1" fillId="3" borderId="28" xfId="0" applyNumberFormat="1" applyFont="1" applyFill="1" applyBorder="1" applyAlignment="1">
      <alignment horizontal="right" vertical="center" wrapText="1"/>
    </xf>
    <xf numFmtId="2" fontId="1" fillId="3" borderId="28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4" fillId="3" borderId="48" xfId="0" applyFont="1" applyFill="1" applyBorder="1" applyAlignment="1">
      <alignment horizontal="right" vertical="center" wrapText="1"/>
    </xf>
    <xf numFmtId="2" fontId="4" fillId="3" borderId="47" xfId="0" applyNumberFormat="1" applyFont="1" applyFill="1" applyBorder="1" applyAlignment="1">
      <alignment vertical="center" wrapText="1"/>
    </xf>
    <xf numFmtId="2" fontId="4" fillId="3" borderId="48" xfId="0" applyNumberFormat="1" applyFont="1" applyFill="1" applyBorder="1" applyAlignment="1">
      <alignment vertical="center" wrapText="1"/>
    </xf>
    <xf numFmtId="0" fontId="4" fillId="3" borderId="16" xfId="0" applyFont="1" applyFill="1" applyBorder="1"/>
    <xf numFmtId="2" fontId="4" fillId="2" borderId="17" xfId="0" applyNumberFormat="1" applyFont="1" applyFill="1" applyBorder="1"/>
    <xf numFmtId="2" fontId="4" fillId="2" borderId="45" xfId="0" applyNumberFormat="1" applyFont="1" applyFill="1" applyBorder="1"/>
    <xf numFmtId="0" fontId="4" fillId="3" borderId="24" xfId="0" applyFont="1" applyFill="1" applyBorder="1"/>
    <xf numFmtId="2" fontId="4" fillId="2" borderId="4" xfId="0" applyNumberFormat="1" applyFont="1" applyFill="1" applyBorder="1"/>
    <xf numFmtId="2" fontId="4" fillId="2" borderId="42" xfId="0" applyNumberFormat="1" applyFont="1" applyFill="1" applyBorder="1"/>
    <xf numFmtId="0" fontId="4" fillId="2" borderId="4" xfId="0" applyFont="1" applyFill="1" applyBorder="1"/>
    <xf numFmtId="0" fontId="4" fillId="3" borderId="26" xfId="0" applyFont="1" applyFill="1" applyBorder="1"/>
    <xf numFmtId="2" fontId="4" fillId="2" borderId="27" xfId="0" applyNumberFormat="1" applyFont="1" applyFill="1" applyBorder="1"/>
    <xf numFmtId="2" fontId="4" fillId="2" borderId="46" xfId="0" applyNumberFormat="1" applyFont="1" applyFill="1" applyBorder="1"/>
    <xf numFmtId="2" fontId="11" fillId="3" borderId="54" xfId="0" applyNumberFormat="1" applyFont="1" applyFill="1" applyBorder="1" applyAlignment="1">
      <alignment horizontal="right" vertical="center" wrapText="1"/>
    </xf>
    <xf numFmtId="2" fontId="1" fillId="3" borderId="54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2" fontId="11" fillId="3" borderId="52" xfId="0" applyNumberFormat="1" applyFont="1" applyFill="1" applyBorder="1" applyAlignment="1">
      <alignment vertical="center" wrapText="1"/>
    </xf>
    <xf numFmtId="2" fontId="1" fillId="2" borderId="52" xfId="0" applyNumberFormat="1" applyFont="1" applyFill="1" applyBorder="1" applyAlignment="1">
      <alignment vertical="center" wrapText="1"/>
    </xf>
    <xf numFmtId="2" fontId="1" fillId="2" borderId="53" xfId="0" applyNumberFormat="1" applyFont="1" applyFill="1" applyBorder="1" applyAlignment="1">
      <alignment vertical="center" wrapText="1"/>
    </xf>
    <xf numFmtId="2" fontId="1" fillId="3" borderId="8" xfId="0" applyNumberFormat="1" applyFont="1" applyFill="1" applyBorder="1" applyAlignment="1">
      <alignment horizontal="right" wrapText="1"/>
    </xf>
    <xf numFmtId="2" fontId="1" fillId="3" borderId="8" xfId="0" applyNumberFormat="1" applyFont="1" applyFill="1" applyBorder="1" applyAlignment="1">
      <alignment horizontal="right" vertical="center" wrapText="1"/>
    </xf>
    <xf numFmtId="2" fontId="1" fillId="2" borderId="58" xfId="0" applyNumberFormat="1" applyFont="1" applyFill="1" applyBorder="1" applyAlignment="1">
      <alignment horizontal="right" wrapText="1"/>
    </xf>
    <xf numFmtId="2" fontId="1" fillId="2" borderId="58" xfId="0" applyNumberFormat="1" applyFont="1" applyFill="1" applyBorder="1" applyAlignment="1">
      <alignment horizontal="right" vertical="center" wrapText="1"/>
    </xf>
    <xf numFmtId="2" fontId="11" fillId="2" borderId="60" xfId="0" applyNumberFormat="1" applyFont="1" applyFill="1" applyBorder="1" applyAlignment="1">
      <alignment horizontal="right" vertical="center" wrapText="1"/>
    </xf>
    <xf numFmtId="2" fontId="11" fillId="2" borderId="17" xfId="0" applyNumberFormat="1" applyFont="1" applyFill="1" applyBorder="1" applyAlignment="1">
      <alignment horizontal="right" vertical="center" wrapText="1"/>
    </xf>
    <xf numFmtId="0" fontId="1" fillId="2" borderId="60" xfId="0" applyFont="1" applyFill="1" applyBorder="1" applyAlignment="1">
      <alignment horizontal="center" vertical="center" wrapText="1"/>
    </xf>
    <xf numFmtId="2" fontId="11" fillId="3" borderId="55" xfId="0" applyNumberFormat="1" applyFont="1" applyFill="1" applyBorder="1" applyAlignment="1">
      <alignment horizontal="right" vertical="center" wrapText="1"/>
    </xf>
    <xf numFmtId="2" fontId="1" fillId="3" borderId="55" xfId="0" applyNumberFormat="1" applyFont="1" applyFill="1" applyBorder="1" applyAlignment="1">
      <alignment horizontal="right" wrapText="1"/>
    </xf>
    <xf numFmtId="2" fontId="1" fillId="3" borderId="38" xfId="0" applyNumberFormat="1" applyFont="1" applyFill="1" applyBorder="1" applyAlignment="1">
      <alignment horizontal="right" wrapText="1"/>
    </xf>
    <xf numFmtId="2" fontId="1" fillId="2" borderId="4" xfId="0" applyNumberFormat="1" applyFont="1" applyFill="1" applyBorder="1" applyAlignment="1">
      <alignment horizontal="right" wrapText="1"/>
    </xf>
    <xf numFmtId="2" fontId="4" fillId="3" borderId="48" xfId="0" applyNumberFormat="1" applyFont="1" applyFill="1" applyBorder="1" applyAlignment="1">
      <alignment horizontal="right" vertic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right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3" borderId="5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Layout" topLeftCell="A43" zoomScaleNormal="100" workbookViewId="0">
      <selection activeCell="J51" sqref="J51"/>
    </sheetView>
  </sheetViews>
  <sheetFormatPr defaultRowHeight="15.75" x14ac:dyDescent="0.25"/>
  <cols>
    <col min="1" max="1" width="4.42578125" style="1" customWidth="1"/>
    <col min="2" max="3" width="11.5703125" style="7" customWidth="1"/>
    <col min="4" max="4" width="9.5703125" style="7" customWidth="1"/>
    <col min="5" max="5" width="8.140625" style="7" customWidth="1"/>
    <col min="6" max="6" width="11.7109375" style="7" customWidth="1"/>
    <col min="7" max="7" width="10.42578125" style="7" customWidth="1"/>
    <col min="8" max="8" width="10.5703125" style="7" customWidth="1"/>
    <col min="9" max="10" width="11.28515625" style="7" customWidth="1"/>
    <col min="11" max="12" width="9.140625" style="7"/>
    <col min="13" max="13" width="29.7109375" style="8" customWidth="1"/>
  </cols>
  <sheetData>
    <row r="1" spans="2:14" x14ac:dyDescent="0.25">
      <c r="B1" s="130" t="s">
        <v>0</v>
      </c>
      <c r="C1" s="130"/>
      <c r="D1" s="130"/>
      <c r="E1" s="130"/>
    </row>
    <row r="2" spans="2:14" x14ac:dyDescent="0.25">
      <c r="B2" s="130" t="s">
        <v>1</v>
      </c>
      <c r="C2" s="130"/>
      <c r="D2" s="130"/>
      <c r="E2" s="130"/>
    </row>
    <row r="3" spans="2:14" ht="16.5" thickBot="1" x14ac:dyDescent="0.3"/>
    <row r="4" spans="2:14" s="1" customFormat="1" ht="39" customHeight="1" thickBot="1" x14ac:dyDescent="0.3">
      <c r="B4" s="135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2"/>
    </row>
    <row r="5" spans="2:14" ht="16.5" thickBot="1" x14ac:dyDescent="0.3"/>
    <row r="6" spans="2:14" ht="14.25" customHeight="1" x14ac:dyDescent="0.25">
      <c r="B6" s="80" t="s">
        <v>3</v>
      </c>
      <c r="C6" s="81"/>
      <c r="D6" s="81" t="s">
        <v>4</v>
      </c>
      <c r="E6" s="81" t="s">
        <v>5</v>
      </c>
      <c r="F6" s="81" t="s">
        <v>6</v>
      </c>
      <c r="G6" s="131" t="s">
        <v>7</v>
      </c>
      <c r="H6" s="132"/>
      <c r="I6" s="133" t="s">
        <v>10</v>
      </c>
      <c r="J6" s="139" t="s">
        <v>11</v>
      </c>
      <c r="K6" s="139" t="s">
        <v>12</v>
      </c>
      <c r="L6" s="141"/>
      <c r="M6" s="142"/>
      <c r="N6" s="3"/>
    </row>
    <row r="7" spans="2:14" ht="14.25" customHeight="1" x14ac:dyDescent="0.25">
      <c r="B7" s="82"/>
      <c r="C7" s="83"/>
      <c r="D7" s="83"/>
      <c r="E7" s="83"/>
      <c r="F7" s="83"/>
      <c r="G7" s="31" t="s">
        <v>8</v>
      </c>
      <c r="H7" s="31" t="s">
        <v>9</v>
      </c>
      <c r="I7" s="134"/>
      <c r="J7" s="140"/>
      <c r="K7" s="140"/>
      <c r="L7" s="127"/>
      <c r="M7" s="143"/>
      <c r="N7" s="3"/>
    </row>
    <row r="8" spans="2:14" ht="14.25" customHeight="1" thickBot="1" x14ac:dyDescent="0.3">
      <c r="B8" s="137"/>
      <c r="C8" s="138"/>
      <c r="D8" s="138"/>
      <c r="E8" s="138"/>
      <c r="F8" s="138"/>
      <c r="G8" s="32" t="s">
        <v>13</v>
      </c>
      <c r="H8" s="32" t="s">
        <v>13</v>
      </c>
      <c r="I8" s="32" t="s">
        <v>13</v>
      </c>
      <c r="J8" s="140"/>
      <c r="K8" s="140"/>
      <c r="L8" s="127"/>
      <c r="M8" s="143"/>
      <c r="N8" s="3"/>
    </row>
    <row r="9" spans="2:14" ht="41.25" customHeight="1" x14ac:dyDescent="0.25">
      <c r="B9" s="114" t="s">
        <v>14</v>
      </c>
      <c r="C9" s="115"/>
      <c r="D9" s="41">
        <v>127</v>
      </c>
      <c r="E9" s="41" t="s">
        <v>15</v>
      </c>
      <c r="F9" s="41">
        <v>1309</v>
      </c>
      <c r="G9" s="68">
        <v>2.2000000000000002</v>
      </c>
      <c r="H9" s="10"/>
      <c r="I9" s="11">
        <f>G9+H9</f>
        <v>2.2000000000000002</v>
      </c>
      <c r="J9" s="9" t="s">
        <v>16</v>
      </c>
      <c r="K9" s="144" t="s">
        <v>26</v>
      </c>
      <c r="L9" s="145"/>
      <c r="M9" s="146"/>
      <c r="N9" s="3"/>
    </row>
    <row r="10" spans="2:14" ht="38.25" customHeight="1" x14ac:dyDescent="0.25">
      <c r="B10" s="90"/>
      <c r="C10" s="127"/>
      <c r="D10" s="42"/>
      <c r="E10" s="69"/>
      <c r="F10" s="69"/>
      <c r="G10" s="13"/>
      <c r="H10" s="67">
        <v>11.39</v>
      </c>
      <c r="I10" s="14">
        <f>G10+H10</f>
        <v>11.39</v>
      </c>
      <c r="J10" s="12" t="s">
        <v>24</v>
      </c>
      <c r="K10" s="150" t="s">
        <v>27</v>
      </c>
      <c r="L10" s="150"/>
      <c r="M10" s="151"/>
      <c r="N10" s="3"/>
    </row>
    <row r="11" spans="2:14" ht="17.25" customHeight="1" thickBot="1" x14ac:dyDescent="0.3">
      <c r="B11" s="116"/>
      <c r="C11" s="117"/>
      <c r="D11" s="128" t="s">
        <v>29</v>
      </c>
      <c r="E11" s="128"/>
      <c r="F11" s="128"/>
      <c r="G11" s="70">
        <f>G9+G10</f>
        <v>2.2000000000000002</v>
      </c>
      <c r="H11" s="57">
        <f>H9+H10</f>
        <v>11.39</v>
      </c>
      <c r="I11" s="58">
        <f>I9+I10</f>
        <v>13.59</v>
      </c>
      <c r="J11" s="147"/>
      <c r="K11" s="148"/>
      <c r="L11" s="148"/>
      <c r="M11" s="149"/>
      <c r="N11" s="3"/>
    </row>
    <row r="12" spans="2:14" ht="16.5" customHeight="1" x14ac:dyDescent="0.25">
      <c r="B12" s="90" t="s">
        <v>17</v>
      </c>
      <c r="C12" s="91"/>
      <c r="D12" s="40">
        <v>44</v>
      </c>
      <c r="E12" s="40" t="s">
        <v>15</v>
      </c>
      <c r="F12" s="40">
        <v>6101</v>
      </c>
      <c r="G12" s="23">
        <v>87.6</v>
      </c>
      <c r="H12" s="23"/>
      <c r="I12" s="43">
        <f t="shared" ref="I12:I40" si="0">G12+H12</f>
        <v>87.6</v>
      </c>
      <c r="J12" s="98" t="s">
        <v>21</v>
      </c>
      <c r="K12" s="102" t="s">
        <v>22</v>
      </c>
      <c r="L12" s="103"/>
      <c r="M12" s="104"/>
      <c r="N12" s="3"/>
    </row>
    <row r="13" spans="2:14" ht="16.5" customHeight="1" x14ac:dyDescent="0.25">
      <c r="B13" s="90"/>
      <c r="C13" s="91"/>
      <c r="D13" s="12">
        <v>45</v>
      </c>
      <c r="E13" s="12" t="s">
        <v>15</v>
      </c>
      <c r="F13" s="12">
        <v>6101</v>
      </c>
      <c r="G13" s="18">
        <v>57.34</v>
      </c>
      <c r="H13" s="18"/>
      <c r="I13" s="19">
        <f t="shared" si="0"/>
        <v>57.34</v>
      </c>
      <c r="J13" s="152"/>
      <c r="K13" s="102"/>
      <c r="L13" s="103"/>
      <c r="M13" s="104"/>
      <c r="N13" s="3"/>
    </row>
    <row r="14" spans="2:14" ht="16.5" customHeight="1" x14ac:dyDescent="0.25">
      <c r="B14" s="90"/>
      <c r="C14" s="91"/>
      <c r="D14" s="12">
        <v>46</v>
      </c>
      <c r="E14" s="12" t="s">
        <v>15</v>
      </c>
      <c r="F14" s="12">
        <v>6101</v>
      </c>
      <c r="G14" s="18">
        <v>43.62</v>
      </c>
      <c r="H14" s="18"/>
      <c r="I14" s="19">
        <f t="shared" si="0"/>
        <v>43.62</v>
      </c>
      <c r="J14" s="152"/>
      <c r="K14" s="102"/>
      <c r="L14" s="103"/>
      <c r="M14" s="104"/>
      <c r="N14" s="3"/>
    </row>
    <row r="15" spans="2:14" ht="16.5" customHeight="1" x14ac:dyDescent="0.25">
      <c r="B15" s="90"/>
      <c r="C15" s="91"/>
      <c r="D15" s="12">
        <v>48</v>
      </c>
      <c r="E15" s="20" t="s">
        <v>19</v>
      </c>
      <c r="F15" s="12">
        <v>6101</v>
      </c>
      <c r="G15" s="18">
        <v>25.98</v>
      </c>
      <c r="H15" s="18"/>
      <c r="I15" s="19">
        <f t="shared" si="0"/>
        <v>25.98</v>
      </c>
      <c r="J15" s="152"/>
      <c r="K15" s="102"/>
      <c r="L15" s="103"/>
      <c r="M15" s="104"/>
      <c r="N15" s="3"/>
    </row>
    <row r="16" spans="2:14" ht="16.5" customHeight="1" x14ac:dyDescent="0.25">
      <c r="B16" s="90"/>
      <c r="C16" s="91"/>
      <c r="D16" s="96">
        <v>49</v>
      </c>
      <c r="E16" s="20" t="s">
        <v>15</v>
      </c>
      <c r="F16" s="12">
        <v>1102</v>
      </c>
      <c r="G16" s="120">
        <v>50</v>
      </c>
      <c r="H16" s="18"/>
      <c r="I16" s="153">
        <v>50</v>
      </c>
      <c r="J16" s="96" t="s">
        <v>24</v>
      </c>
      <c r="K16" s="99" t="s">
        <v>31</v>
      </c>
      <c r="L16" s="100"/>
      <c r="M16" s="101"/>
      <c r="N16" s="3"/>
    </row>
    <row r="17" spans="2:14" ht="16.5" customHeight="1" x14ac:dyDescent="0.25">
      <c r="B17" s="90"/>
      <c r="C17" s="91"/>
      <c r="D17" s="98"/>
      <c r="E17" s="20" t="s">
        <v>20</v>
      </c>
      <c r="F17" s="12">
        <v>1208</v>
      </c>
      <c r="G17" s="121"/>
      <c r="H17" s="18"/>
      <c r="I17" s="154"/>
      <c r="J17" s="97"/>
      <c r="K17" s="102"/>
      <c r="L17" s="103"/>
      <c r="M17" s="104"/>
      <c r="N17" s="3"/>
    </row>
    <row r="18" spans="2:14" ht="16.5" customHeight="1" x14ac:dyDescent="0.25">
      <c r="B18" s="90"/>
      <c r="C18" s="91"/>
      <c r="D18" s="96">
        <v>50</v>
      </c>
      <c r="E18" s="20" t="s">
        <v>15</v>
      </c>
      <c r="F18" s="12">
        <v>1102</v>
      </c>
      <c r="G18" s="121"/>
      <c r="H18" s="18"/>
      <c r="I18" s="154"/>
      <c r="J18" s="97"/>
      <c r="K18" s="102"/>
      <c r="L18" s="103"/>
      <c r="M18" s="104"/>
      <c r="N18" s="3"/>
    </row>
    <row r="19" spans="2:14" ht="16.5" customHeight="1" x14ac:dyDescent="0.25">
      <c r="B19" s="90"/>
      <c r="C19" s="91"/>
      <c r="D19" s="98"/>
      <c r="E19" s="20" t="s">
        <v>20</v>
      </c>
      <c r="F19" s="12">
        <v>1208</v>
      </c>
      <c r="G19" s="121"/>
      <c r="H19" s="18"/>
      <c r="I19" s="154"/>
      <c r="J19" s="97"/>
      <c r="K19" s="102"/>
      <c r="L19" s="103"/>
      <c r="M19" s="104"/>
      <c r="N19" s="3"/>
    </row>
    <row r="20" spans="2:14" ht="16.5" customHeight="1" x14ac:dyDescent="0.25">
      <c r="B20" s="90"/>
      <c r="C20" s="91"/>
      <c r="D20" s="96">
        <v>51</v>
      </c>
      <c r="E20" s="20" t="s">
        <v>15</v>
      </c>
      <c r="F20" s="12">
        <v>1102</v>
      </c>
      <c r="G20" s="121"/>
      <c r="H20" s="18"/>
      <c r="I20" s="154"/>
      <c r="J20" s="97"/>
      <c r="K20" s="102"/>
      <c r="L20" s="103"/>
      <c r="M20" s="104"/>
      <c r="N20" s="3"/>
    </row>
    <row r="21" spans="2:14" ht="16.5" customHeight="1" x14ac:dyDescent="0.25">
      <c r="B21" s="90"/>
      <c r="C21" s="91"/>
      <c r="D21" s="98"/>
      <c r="E21" s="20" t="s">
        <v>20</v>
      </c>
      <c r="F21" s="12">
        <v>1208</v>
      </c>
      <c r="G21" s="122"/>
      <c r="H21" s="18"/>
      <c r="I21" s="155"/>
      <c r="J21" s="98"/>
      <c r="K21" s="105"/>
      <c r="L21" s="106"/>
      <c r="M21" s="107"/>
      <c r="N21" s="3"/>
    </row>
    <row r="22" spans="2:14" ht="16.5" customHeight="1" x14ac:dyDescent="0.25">
      <c r="B22" s="90"/>
      <c r="C22" s="91"/>
      <c r="D22" s="96">
        <v>54</v>
      </c>
      <c r="E22" s="20" t="s">
        <v>15</v>
      </c>
      <c r="F22" s="12">
        <v>1102</v>
      </c>
      <c r="G22" s="120">
        <v>100</v>
      </c>
      <c r="H22" s="18"/>
      <c r="I22" s="123">
        <v>100</v>
      </c>
      <c r="J22" s="96" t="s">
        <v>24</v>
      </c>
      <c r="K22" s="99" t="s">
        <v>30</v>
      </c>
      <c r="L22" s="100"/>
      <c r="M22" s="101"/>
      <c r="N22" s="3"/>
    </row>
    <row r="23" spans="2:14" ht="16.5" customHeight="1" x14ac:dyDescent="0.25">
      <c r="B23" s="90"/>
      <c r="C23" s="91"/>
      <c r="D23" s="98"/>
      <c r="E23" s="20" t="s">
        <v>20</v>
      </c>
      <c r="F23" s="12">
        <v>1208</v>
      </c>
      <c r="G23" s="121"/>
      <c r="H23" s="18"/>
      <c r="I23" s="124"/>
      <c r="J23" s="97"/>
      <c r="K23" s="102"/>
      <c r="L23" s="103"/>
      <c r="M23" s="104"/>
      <c r="N23" s="3"/>
    </row>
    <row r="24" spans="2:14" ht="16.5" customHeight="1" x14ac:dyDescent="0.25">
      <c r="B24" s="90"/>
      <c r="C24" s="91"/>
      <c r="D24" s="96">
        <v>55</v>
      </c>
      <c r="E24" s="20" t="s">
        <v>15</v>
      </c>
      <c r="F24" s="12">
        <v>1102</v>
      </c>
      <c r="G24" s="121"/>
      <c r="H24" s="18"/>
      <c r="I24" s="124"/>
      <c r="J24" s="97"/>
      <c r="K24" s="102"/>
      <c r="L24" s="103"/>
      <c r="M24" s="104"/>
      <c r="N24" s="3"/>
    </row>
    <row r="25" spans="2:14" ht="16.5" customHeight="1" x14ac:dyDescent="0.25">
      <c r="B25" s="90"/>
      <c r="C25" s="91"/>
      <c r="D25" s="98"/>
      <c r="E25" s="20" t="s">
        <v>20</v>
      </c>
      <c r="F25" s="12">
        <v>1208</v>
      </c>
      <c r="G25" s="121"/>
      <c r="H25" s="18"/>
      <c r="I25" s="124"/>
      <c r="J25" s="97"/>
      <c r="K25" s="102"/>
      <c r="L25" s="103"/>
      <c r="M25" s="104"/>
      <c r="N25" s="3"/>
    </row>
    <row r="26" spans="2:14" ht="16.5" customHeight="1" x14ac:dyDescent="0.25">
      <c r="B26" s="90"/>
      <c r="C26" s="91"/>
      <c r="D26" s="96">
        <v>56</v>
      </c>
      <c r="E26" s="20" t="s">
        <v>15</v>
      </c>
      <c r="F26" s="12">
        <v>1102</v>
      </c>
      <c r="G26" s="121"/>
      <c r="H26" s="18"/>
      <c r="I26" s="124"/>
      <c r="J26" s="97"/>
      <c r="K26" s="102"/>
      <c r="L26" s="103"/>
      <c r="M26" s="104"/>
      <c r="N26" s="3"/>
    </row>
    <row r="27" spans="2:14" ht="16.5" customHeight="1" x14ac:dyDescent="0.25">
      <c r="B27" s="90"/>
      <c r="C27" s="91"/>
      <c r="D27" s="98"/>
      <c r="E27" s="20" t="s">
        <v>20</v>
      </c>
      <c r="F27" s="12">
        <v>1208</v>
      </c>
      <c r="G27" s="122"/>
      <c r="H27" s="18"/>
      <c r="I27" s="125"/>
      <c r="J27" s="98"/>
      <c r="K27" s="105"/>
      <c r="L27" s="106"/>
      <c r="M27" s="107"/>
      <c r="N27" s="3"/>
    </row>
    <row r="28" spans="2:14" ht="16.5" customHeight="1" x14ac:dyDescent="0.25">
      <c r="B28" s="90"/>
      <c r="C28" s="91"/>
      <c r="D28" s="12">
        <v>58</v>
      </c>
      <c r="E28" s="20" t="s">
        <v>20</v>
      </c>
      <c r="F28" s="12">
        <v>6101</v>
      </c>
      <c r="G28" s="18">
        <v>7.54</v>
      </c>
      <c r="H28" s="18"/>
      <c r="I28" s="19">
        <f t="shared" si="0"/>
        <v>7.54</v>
      </c>
      <c r="J28" s="21" t="s">
        <v>28</v>
      </c>
      <c r="K28" s="118" t="s">
        <v>22</v>
      </c>
      <c r="L28" s="118"/>
      <c r="M28" s="119"/>
      <c r="N28" s="3"/>
    </row>
    <row r="29" spans="2:14" ht="16.5" customHeight="1" x14ac:dyDescent="0.25">
      <c r="B29" s="90"/>
      <c r="C29" s="91"/>
      <c r="D29" s="12">
        <v>69</v>
      </c>
      <c r="E29" s="20" t="s">
        <v>15</v>
      </c>
      <c r="F29" s="12">
        <v>1102</v>
      </c>
      <c r="G29" s="18">
        <v>2</v>
      </c>
      <c r="H29" s="18"/>
      <c r="I29" s="19">
        <f t="shared" si="0"/>
        <v>2</v>
      </c>
      <c r="J29" s="12" t="s">
        <v>24</v>
      </c>
      <c r="K29" s="158" t="s">
        <v>25</v>
      </c>
      <c r="L29" s="159"/>
      <c r="M29" s="160"/>
      <c r="N29" s="3"/>
    </row>
    <row r="30" spans="2:14" ht="16.5" customHeight="1" x14ac:dyDescent="0.25">
      <c r="B30" s="90"/>
      <c r="C30" s="91"/>
      <c r="D30" s="12">
        <v>76</v>
      </c>
      <c r="E30" s="12" t="s">
        <v>15</v>
      </c>
      <c r="F30" s="12">
        <v>6101</v>
      </c>
      <c r="G30" s="18">
        <v>50.86</v>
      </c>
      <c r="H30" s="18"/>
      <c r="I30" s="19">
        <f t="shared" si="0"/>
        <v>50.86</v>
      </c>
      <c r="J30" s="22" t="s">
        <v>21</v>
      </c>
      <c r="K30" s="118" t="s">
        <v>22</v>
      </c>
      <c r="L30" s="118"/>
      <c r="M30" s="119"/>
      <c r="N30" s="3"/>
    </row>
    <row r="31" spans="2:14" ht="23.25" customHeight="1" x14ac:dyDescent="0.25">
      <c r="B31" s="90"/>
      <c r="C31" s="91"/>
      <c r="D31" s="21">
        <v>87</v>
      </c>
      <c r="E31" s="21" t="s">
        <v>15</v>
      </c>
      <c r="F31" s="21">
        <v>1102</v>
      </c>
      <c r="G31" s="23">
        <v>8.83</v>
      </c>
      <c r="H31" s="23">
        <v>0.1</v>
      </c>
      <c r="I31" s="19">
        <f t="shared" ref="I31:I36" si="1">G31+H31</f>
        <v>8.93</v>
      </c>
      <c r="J31" s="21" t="s">
        <v>18</v>
      </c>
      <c r="K31" s="161" t="s">
        <v>36</v>
      </c>
      <c r="L31" s="162"/>
      <c r="M31" s="163"/>
      <c r="N31" s="3"/>
    </row>
    <row r="32" spans="2:14" ht="26.25" customHeight="1" thickBot="1" x14ac:dyDescent="0.3">
      <c r="B32" s="92"/>
      <c r="C32" s="129"/>
      <c r="D32" s="24"/>
      <c r="E32" s="24"/>
      <c r="F32" s="24"/>
      <c r="G32" s="25">
        <v>5</v>
      </c>
      <c r="H32" s="25"/>
      <c r="I32" s="15">
        <f t="shared" si="1"/>
        <v>5</v>
      </c>
      <c r="J32" s="24" t="s">
        <v>21</v>
      </c>
      <c r="K32" s="184" t="s">
        <v>22</v>
      </c>
      <c r="L32" s="185"/>
      <c r="M32" s="186"/>
      <c r="N32" s="3"/>
    </row>
    <row r="33" spans="1:14" ht="15" customHeight="1" x14ac:dyDescent="0.25">
      <c r="B33" s="80" t="s">
        <v>3</v>
      </c>
      <c r="C33" s="81"/>
      <c r="D33" s="81" t="s">
        <v>4</v>
      </c>
      <c r="E33" s="81" t="s">
        <v>5</v>
      </c>
      <c r="F33" s="81" t="s">
        <v>6</v>
      </c>
      <c r="G33" s="86" t="s">
        <v>7</v>
      </c>
      <c r="H33" s="87"/>
      <c r="I33" s="133" t="s">
        <v>10</v>
      </c>
      <c r="J33" s="139" t="s">
        <v>11</v>
      </c>
      <c r="K33" s="139" t="s">
        <v>12</v>
      </c>
      <c r="L33" s="141"/>
      <c r="M33" s="142"/>
      <c r="N33" s="3"/>
    </row>
    <row r="34" spans="1:14" ht="15" customHeight="1" x14ac:dyDescent="0.25">
      <c r="B34" s="82"/>
      <c r="C34" s="83"/>
      <c r="D34" s="83"/>
      <c r="E34" s="83"/>
      <c r="F34" s="83"/>
      <c r="G34" s="33" t="s">
        <v>8</v>
      </c>
      <c r="H34" s="33" t="s">
        <v>9</v>
      </c>
      <c r="I34" s="134"/>
      <c r="J34" s="140"/>
      <c r="K34" s="140"/>
      <c r="L34" s="127"/>
      <c r="M34" s="143"/>
      <c r="N34" s="3"/>
    </row>
    <row r="35" spans="1:14" ht="15" customHeight="1" thickBot="1" x14ac:dyDescent="0.3">
      <c r="B35" s="84"/>
      <c r="C35" s="85"/>
      <c r="D35" s="85"/>
      <c r="E35" s="85"/>
      <c r="F35" s="85"/>
      <c r="G35" s="34" t="s">
        <v>13</v>
      </c>
      <c r="H35" s="34" t="s">
        <v>13</v>
      </c>
      <c r="I35" s="35" t="s">
        <v>13</v>
      </c>
      <c r="J35" s="170"/>
      <c r="K35" s="170"/>
      <c r="L35" s="93"/>
      <c r="M35" s="171"/>
      <c r="N35" s="3"/>
    </row>
    <row r="36" spans="1:14" ht="16.5" customHeight="1" x14ac:dyDescent="0.25">
      <c r="B36" s="114" t="s">
        <v>17</v>
      </c>
      <c r="C36" s="115"/>
      <c r="D36" s="126">
        <v>117</v>
      </c>
      <c r="E36" s="41" t="s">
        <v>15</v>
      </c>
      <c r="F36" s="41">
        <v>1102</v>
      </c>
      <c r="G36" s="16">
        <v>1</v>
      </c>
      <c r="H36" s="16"/>
      <c r="I36" s="17">
        <f t="shared" si="1"/>
        <v>1</v>
      </c>
      <c r="J36" s="41" t="s">
        <v>24</v>
      </c>
      <c r="K36" s="164" t="s">
        <v>37</v>
      </c>
      <c r="L36" s="165"/>
      <c r="M36" s="166"/>
      <c r="N36" s="3"/>
    </row>
    <row r="37" spans="1:14" ht="16.5" customHeight="1" x14ac:dyDescent="0.25">
      <c r="B37" s="90"/>
      <c r="C37" s="91"/>
      <c r="D37" s="98"/>
      <c r="E37" s="20" t="s">
        <v>20</v>
      </c>
      <c r="F37" s="40">
        <v>6102</v>
      </c>
      <c r="G37" s="23">
        <v>2.76</v>
      </c>
      <c r="H37" s="23"/>
      <c r="I37" s="43">
        <v>2.76</v>
      </c>
      <c r="J37" s="96" t="s">
        <v>21</v>
      </c>
      <c r="K37" s="158" t="s">
        <v>22</v>
      </c>
      <c r="L37" s="159"/>
      <c r="M37" s="160"/>
      <c r="N37" s="3"/>
    </row>
    <row r="38" spans="1:14" ht="16.5" customHeight="1" x14ac:dyDescent="0.25">
      <c r="B38" s="90"/>
      <c r="C38" s="91"/>
      <c r="D38" s="42">
        <v>129</v>
      </c>
      <c r="E38" s="20" t="s">
        <v>19</v>
      </c>
      <c r="F38" s="42">
        <v>6102</v>
      </c>
      <c r="G38" s="18">
        <v>13.89</v>
      </c>
      <c r="H38" s="18"/>
      <c r="I38" s="43">
        <f t="shared" si="0"/>
        <v>13.89</v>
      </c>
      <c r="J38" s="97"/>
      <c r="K38" s="178"/>
      <c r="L38" s="179"/>
      <c r="M38" s="180"/>
      <c r="N38" s="3"/>
    </row>
    <row r="39" spans="1:14" ht="16.5" customHeight="1" x14ac:dyDescent="0.25">
      <c r="B39" s="90"/>
      <c r="C39" s="91"/>
      <c r="D39" s="42">
        <v>133</v>
      </c>
      <c r="E39" s="20" t="s">
        <v>19</v>
      </c>
      <c r="F39" s="42">
        <v>6102</v>
      </c>
      <c r="G39" s="18">
        <v>3.79</v>
      </c>
      <c r="H39" s="18"/>
      <c r="I39" s="43">
        <f t="shared" si="0"/>
        <v>3.79</v>
      </c>
      <c r="J39" s="98"/>
      <c r="K39" s="181"/>
      <c r="L39" s="182"/>
      <c r="M39" s="183"/>
      <c r="N39" s="3"/>
    </row>
    <row r="40" spans="1:14" ht="15.75" customHeight="1" thickBot="1" x14ac:dyDescent="0.3">
      <c r="B40" s="116"/>
      <c r="C40" s="117"/>
      <c r="D40" s="157" t="s">
        <v>23</v>
      </c>
      <c r="E40" s="157"/>
      <c r="F40" s="157"/>
      <c r="G40" s="60">
        <f>G39+G38+G37+G36+G32+G31+G30+G29+G28+G22+G16+G15+G14+G13+G12</f>
        <v>460.21000000000004</v>
      </c>
      <c r="H40" s="60">
        <f>H31</f>
        <v>0.1</v>
      </c>
      <c r="I40" s="58">
        <f t="shared" si="0"/>
        <v>460.31000000000006</v>
      </c>
      <c r="J40" s="61"/>
      <c r="K40" s="61"/>
      <c r="L40" s="61"/>
      <c r="M40" s="62"/>
      <c r="N40" s="3"/>
    </row>
    <row r="41" spans="1:14" ht="15" customHeight="1" x14ac:dyDescent="0.25">
      <c r="B41" s="90" t="s">
        <v>32</v>
      </c>
      <c r="C41" s="91"/>
      <c r="D41" s="40"/>
      <c r="E41" s="40"/>
      <c r="F41" s="40"/>
      <c r="G41" s="23"/>
      <c r="H41" s="23">
        <v>15.73</v>
      </c>
      <c r="I41" s="43">
        <v>15.73</v>
      </c>
      <c r="J41" s="59" t="s">
        <v>35</v>
      </c>
      <c r="K41" s="108" t="s">
        <v>42</v>
      </c>
      <c r="L41" s="109"/>
      <c r="M41" s="110"/>
      <c r="N41" s="3"/>
    </row>
    <row r="42" spans="1:14" ht="27.75" customHeight="1" x14ac:dyDescent="0.25">
      <c r="B42" s="90"/>
      <c r="C42" s="91"/>
      <c r="D42" s="42"/>
      <c r="E42" s="42"/>
      <c r="F42" s="42"/>
      <c r="G42" s="18"/>
      <c r="H42" s="23">
        <v>5</v>
      </c>
      <c r="I42" s="43">
        <v>5</v>
      </c>
      <c r="J42" s="42" t="s">
        <v>24</v>
      </c>
      <c r="K42" s="111" t="s">
        <v>41</v>
      </c>
      <c r="L42" s="112"/>
      <c r="M42" s="113"/>
      <c r="N42" s="3"/>
    </row>
    <row r="43" spans="1:14" ht="15" customHeight="1" thickBot="1" x14ac:dyDescent="0.3">
      <c r="B43" s="90"/>
      <c r="C43" s="127"/>
      <c r="D43" s="128" t="s">
        <v>33</v>
      </c>
      <c r="E43" s="128"/>
      <c r="F43" s="128"/>
      <c r="G43" s="71"/>
      <c r="H43" s="63">
        <f>SUM(H41:H42)</f>
        <v>20.73</v>
      </c>
      <c r="I43" s="64">
        <f>SUM(I41:I42)</f>
        <v>20.73</v>
      </c>
      <c r="J43" s="167"/>
      <c r="K43" s="168"/>
      <c r="L43" s="168"/>
      <c r="M43" s="169"/>
      <c r="N43" s="3"/>
    </row>
    <row r="44" spans="1:14" ht="15" customHeight="1" x14ac:dyDescent="0.25">
      <c r="B44" s="88" t="s">
        <v>38</v>
      </c>
      <c r="C44" s="89"/>
      <c r="D44" s="40"/>
      <c r="E44" s="40"/>
      <c r="F44" s="40"/>
      <c r="G44" s="26"/>
      <c r="H44" s="65">
        <v>2.31</v>
      </c>
      <c r="I44" s="66">
        <v>2.31</v>
      </c>
      <c r="J44" s="187" t="s">
        <v>34</v>
      </c>
      <c r="K44" s="175" t="s">
        <v>40</v>
      </c>
      <c r="L44" s="176"/>
      <c r="M44" s="177"/>
      <c r="N44" s="3"/>
    </row>
    <row r="45" spans="1:14" ht="15" customHeight="1" x14ac:dyDescent="0.25">
      <c r="B45" s="90"/>
      <c r="C45" s="91"/>
      <c r="D45" s="42"/>
      <c r="E45" s="42"/>
      <c r="F45" s="42"/>
      <c r="G45" s="73"/>
      <c r="H45" s="26">
        <v>50</v>
      </c>
      <c r="I45" s="43">
        <v>50</v>
      </c>
      <c r="J45" s="98"/>
      <c r="K45" s="105"/>
      <c r="L45" s="106"/>
      <c r="M45" s="107"/>
      <c r="N45" s="3"/>
    </row>
    <row r="46" spans="1:14" ht="15" customHeight="1" thickBot="1" x14ac:dyDescent="0.3">
      <c r="B46" s="92"/>
      <c r="C46" s="93"/>
      <c r="D46" s="94" t="s">
        <v>39</v>
      </c>
      <c r="E46" s="94"/>
      <c r="F46" s="95"/>
      <c r="G46" s="72"/>
      <c r="H46" s="39">
        <f>H44+H45</f>
        <v>52.31</v>
      </c>
      <c r="I46" s="38">
        <f>I44+I45</f>
        <v>52.31</v>
      </c>
      <c r="J46" s="172"/>
      <c r="K46" s="173"/>
      <c r="L46" s="173"/>
      <c r="M46" s="174"/>
      <c r="N46" s="3"/>
    </row>
    <row r="47" spans="1:14" s="6" customFormat="1" ht="15" customHeight="1" thickBot="1" x14ac:dyDescent="0.3">
      <c r="A47" s="4"/>
      <c r="B47" s="27"/>
      <c r="C47" s="27"/>
      <c r="D47" s="27"/>
      <c r="E47" s="27"/>
      <c r="F47" s="27"/>
      <c r="G47" s="28"/>
      <c r="H47" s="28"/>
      <c r="I47" s="29"/>
      <c r="J47" s="27"/>
      <c r="K47" s="156"/>
      <c r="L47" s="156"/>
      <c r="M47" s="156"/>
      <c r="N47" s="5"/>
    </row>
    <row r="48" spans="1:14" s="6" customFormat="1" ht="30" customHeight="1" thickBot="1" x14ac:dyDescent="0.3">
      <c r="A48" s="4"/>
      <c r="B48" s="77" t="s">
        <v>48</v>
      </c>
      <c r="C48" s="78"/>
      <c r="D48" s="78"/>
      <c r="E48" s="78"/>
      <c r="F48" s="78"/>
      <c r="G48" s="45">
        <f>G11+G40+G43+G46</f>
        <v>462.41</v>
      </c>
      <c r="H48" s="45">
        <f>H11+H40+H43+H46</f>
        <v>84.53</v>
      </c>
      <c r="I48" s="46">
        <f>G48+H48</f>
        <v>546.94000000000005</v>
      </c>
      <c r="J48" s="27"/>
      <c r="K48" s="27"/>
      <c r="L48" s="27"/>
      <c r="M48" s="30"/>
      <c r="N48" s="5"/>
    </row>
    <row r="49" spans="1:14" s="6" customFormat="1" ht="16.5" thickBot="1" x14ac:dyDescent="0.3">
      <c r="A49" s="4"/>
      <c r="B49" s="27"/>
      <c r="C49" s="27"/>
      <c r="D49" s="27"/>
      <c r="E49" s="27"/>
      <c r="F49" s="27"/>
      <c r="G49" s="28"/>
      <c r="H49" s="28"/>
      <c r="I49" s="27"/>
      <c r="J49" s="27"/>
      <c r="K49" s="27"/>
      <c r="L49" s="27"/>
      <c r="M49" s="30"/>
      <c r="N49" s="5"/>
    </row>
    <row r="50" spans="1:14" s="6" customFormat="1" ht="32.25" customHeight="1" thickBot="1" x14ac:dyDescent="0.3">
      <c r="A50" s="4"/>
      <c r="B50" s="75" t="s">
        <v>47</v>
      </c>
      <c r="C50" s="76"/>
      <c r="D50" s="76"/>
      <c r="E50" s="76"/>
      <c r="F50" s="76"/>
      <c r="G50" s="76"/>
      <c r="H50" s="76"/>
      <c r="I50" s="44">
        <v>48085.78</v>
      </c>
      <c r="J50" s="36"/>
      <c r="K50" s="36"/>
      <c r="L50" s="36"/>
      <c r="M50" s="30"/>
      <c r="N50" s="5"/>
    </row>
    <row r="51" spans="1:14" ht="16.5" thickBot="1" x14ac:dyDescent="0.3"/>
    <row r="52" spans="1:14" ht="30" customHeight="1" thickBot="1" x14ac:dyDescent="0.3">
      <c r="B52" s="77" t="s">
        <v>49</v>
      </c>
      <c r="C52" s="78"/>
      <c r="D52" s="78"/>
      <c r="E52" s="78"/>
      <c r="F52" s="78"/>
      <c r="G52" s="78"/>
      <c r="H52" s="79"/>
      <c r="I52" s="74">
        <f>I48/I50*100</f>
        <v>1.1374256588954157</v>
      </c>
    </row>
    <row r="53" spans="1:14" ht="16.5" thickBot="1" x14ac:dyDescent="0.3"/>
    <row r="54" spans="1:14" ht="17.25" customHeight="1" x14ac:dyDescent="0.25">
      <c r="F54" s="47" t="s">
        <v>43</v>
      </c>
      <c r="G54" s="48">
        <f>G9</f>
        <v>2.2000000000000002</v>
      </c>
      <c r="H54" s="48">
        <f>H41</f>
        <v>15.73</v>
      </c>
      <c r="I54" s="49">
        <f>G54+H54</f>
        <v>17.93</v>
      </c>
    </row>
    <row r="55" spans="1:14" ht="17.25" customHeight="1" x14ac:dyDescent="0.25">
      <c r="F55" s="50" t="s">
        <v>46</v>
      </c>
      <c r="G55" s="51">
        <f>G31</f>
        <v>8.83</v>
      </c>
      <c r="H55" s="51">
        <f>H31</f>
        <v>0.1</v>
      </c>
      <c r="I55" s="52">
        <f t="shared" ref="I55:I57" si="2">G55+H55</f>
        <v>8.93</v>
      </c>
    </row>
    <row r="56" spans="1:14" ht="17.25" customHeight="1" x14ac:dyDescent="0.25">
      <c r="F56" s="50" t="s">
        <v>44</v>
      </c>
      <c r="G56" s="51">
        <f>G12+G13+G14+G15+G28+G30+G32+G37+G38+G39</f>
        <v>298.38</v>
      </c>
      <c r="H56" s="53"/>
      <c r="I56" s="52">
        <f t="shared" si="2"/>
        <v>298.38</v>
      </c>
    </row>
    <row r="57" spans="1:14" ht="17.25" customHeight="1" thickBot="1" x14ac:dyDescent="0.3">
      <c r="F57" s="54" t="s">
        <v>45</v>
      </c>
      <c r="G57" s="55">
        <f>G16+G22+G29+G36</f>
        <v>153</v>
      </c>
      <c r="H57" s="55">
        <f>H10+H42+H44+H45</f>
        <v>68.7</v>
      </c>
      <c r="I57" s="56">
        <f t="shared" si="2"/>
        <v>221.7</v>
      </c>
    </row>
    <row r="60" spans="1:14" x14ac:dyDescent="0.25">
      <c r="I60" s="37"/>
    </row>
  </sheetData>
  <mergeCells count="66">
    <mergeCell ref="K47:M47"/>
    <mergeCell ref="D40:F40"/>
    <mergeCell ref="K29:M29"/>
    <mergeCell ref="K30:M30"/>
    <mergeCell ref="K31:M31"/>
    <mergeCell ref="K36:M36"/>
    <mergeCell ref="J43:M43"/>
    <mergeCell ref="I33:I34"/>
    <mergeCell ref="J33:J35"/>
    <mergeCell ref="K33:M35"/>
    <mergeCell ref="J46:M46"/>
    <mergeCell ref="K44:M45"/>
    <mergeCell ref="K37:M39"/>
    <mergeCell ref="K32:M32"/>
    <mergeCell ref="J44:J45"/>
    <mergeCell ref="K9:M9"/>
    <mergeCell ref="B9:C11"/>
    <mergeCell ref="D11:F11"/>
    <mergeCell ref="J11:M11"/>
    <mergeCell ref="D16:D17"/>
    <mergeCell ref="K10:M10"/>
    <mergeCell ref="J12:J15"/>
    <mergeCell ref="K12:M15"/>
    <mergeCell ref="J16:J21"/>
    <mergeCell ref="K16:M21"/>
    <mergeCell ref="D18:D19"/>
    <mergeCell ref="D20:D21"/>
    <mergeCell ref="G16:G21"/>
    <mergeCell ref="I16:I21"/>
    <mergeCell ref="B1:E1"/>
    <mergeCell ref="B2:E2"/>
    <mergeCell ref="G6:H6"/>
    <mergeCell ref="I6:I7"/>
    <mergeCell ref="B4:M4"/>
    <mergeCell ref="B6:C8"/>
    <mergeCell ref="D6:D8"/>
    <mergeCell ref="E6:E8"/>
    <mergeCell ref="F6:F8"/>
    <mergeCell ref="J6:J8"/>
    <mergeCell ref="K6:M8"/>
    <mergeCell ref="J22:J27"/>
    <mergeCell ref="K22:M27"/>
    <mergeCell ref="K41:M41"/>
    <mergeCell ref="K42:M42"/>
    <mergeCell ref="B36:C40"/>
    <mergeCell ref="D22:D23"/>
    <mergeCell ref="D24:D25"/>
    <mergeCell ref="D26:D27"/>
    <mergeCell ref="K28:M28"/>
    <mergeCell ref="G22:G27"/>
    <mergeCell ref="I22:I27"/>
    <mergeCell ref="D36:D37"/>
    <mergeCell ref="J37:J39"/>
    <mergeCell ref="B41:C43"/>
    <mergeCell ref="D43:F43"/>
    <mergeCell ref="B12:C32"/>
    <mergeCell ref="B50:H50"/>
    <mergeCell ref="B52:H52"/>
    <mergeCell ref="B33:C35"/>
    <mergeCell ref="D33:D35"/>
    <mergeCell ref="E33:E35"/>
    <mergeCell ref="F33:F35"/>
    <mergeCell ref="G33:H33"/>
    <mergeCell ref="B44:C46"/>
    <mergeCell ref="D46:F46"/>
    <mergeCell ref="B48:F48"/>
  </mergeCells>
  <pageMargins left="0" right="0" top="0.5" bottom="0.5" header="0.3" footer="0.3"/>
  <pageSetup scale="90" orientation="landscape" r:id="rId1"/>
  <headerFooter>
    <oddFooter xml:space="preserve">&amp;L&amp;"Times New Roman,Italic"&amp;10Александар Лазентић&amp;R&amp;"Times New Roman,Italic"&amp;10Март. 2023.године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2023-01-01T22:38:00Z</cp:lastPrinted>
  <dcterms:created xsi:type="dcterms:W3CDTF">2022-12-24T08:43:07Z</dcterms:created>
  <dcterms:modified xsi:type="dcterms:W3CDTF">2023-10-16T07:49:18Z</dcterms:modified>
</cp:coreProperties>
</file>