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7" i="1" l="1"/>
  <c r="G106" i="1"/>
  <c r="G105" i="1"/>
  <c r="G103" i="1"/>
  <c r="G92" i="1"/>
  <c r="G104" i="1" s="1"/>
  <c r="G72" i="1"/>
  <c r="G45" i="1"/>
  <c r="G16" i="1"/>
  <c r="G94" i="1" s="1"/>
  <c r="G100" i="1" s="1"/>
</calcChain>
</file>

<file path=xl/sharedStrings.xml><?xml version="1.0" encoding="utf-8"?>
<sst xmlns="http://schemas.openxmlformats.org/spreadsheetml/2006/main" count="129" uniqueCount="44">
  <si>
    <t>Привредна јединица</t>
  </si>
  <si>
    <t>Одјел</t>
  </si>
  <si>
    <t>Одсјек</t>
  </si>
  <si>
    <t>Газдинска класа</t>
  </si>
  <si>
    <t>Површина ha</t>
  </si>
  <si>
    <t>Категорија шума ШВЗВ</t>
  </si>
  <si>
    <t>Напомена</t>
  </si>
  <si>
    <t>а</t>
  </si>
  <si>
    <t>a</t>
  </si>
  <si>
    <t>c</t>
  </si>
  <si>
    <t>d</t>
  </si>
  <si>
    <t>b</t>
  </si>
  <si>
    <t>VZV - 4a</t>
  </si>
  <si>
    <t>23.  ШГ "ГОРИЦА" ШИПОВО</t>
  </si>
  <si>
    <t>ПРИЈЕДЛОГ ЗА ИЗДВАЈАЊЕ ПОВРШИНА ШУМА ДЕФИНИСАНИХ КАО ШУМЕ ВИСОКЕ ЗАШТИТНЕ ВРИЈЕДНОСТИ НА ШПП "СРЕДЊЕ ВРБАСКО"</t>
  </si>
  <si>
    <t>"Доњи Јањ"</t>
  </si>
  <si>
    <t>e</t>
  </si>
  <si>
    <t>f</t>
  </si>
  <si>
    <r>
      <t xml:space="preserve">Шумска подручја која пружају основне природне користи у кризним ситуацијама                                                            </t>
    </r>
    <r>
      <rPr>
        <b/>
        <sz val="10"/>
        <color theme="1"/>
        <rFont val="Times New Roman"/>
        <family val="1"/>
      </rPr>
      <t>Заштита Пливског језера - (Брдо Отомаљ)</t>
    </r>
  </si>
  <si>
    <t>Непосредна заштита извора ријеке Пливе</t>
  </si>
  <si>
    <t>VZV - 6</t>
  </si>
  <si>
    <t xml:space="preserve">Шумска подручја значајна за традиционални културни идентитет локалних заједница </t>
  </si>
  <si>
    <t>VZV - 1a</t>
  </si>
  <si>
    <t>Сјеменска састојина црног бора</t>
  </si>
  <si>
    <t>Укупно ПЈ "Доњи Јањ"</t>
  </si>
  <si>
    <t>"Горњи Јањ"</t>
  </si>
  <si>
    <t>a,b</t>
  </si>
  <si>
    <t>Укупно ПЈ "Горњи Јањ"</t>
  </si>
  <si>
    <t>VZV - 4b</t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</si>
  <si>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</t>
    </r>
    <r>
      <rPr>
        <i/>
        <sz val="10"/>
        <color theme="1"/>
        <rFont val="Times New Roman"/>
        <family val="1"/>
      </rPr>
      <t xml:space="preserve">                                                                 </t>
    </r>
    <r>
      <rPr>
        <b/>
        <sz val="11"/>
        <color theme="1"/>
        <rFont val="Times New Roman"/>
        <family val="1"/>
      </rPr>
      <t xml:space="preserve">Шума значајна за заштиту земљишта од ерозје                                                  </t>
    </r>
  </si>
  <si>
    <r>
      <t xml:space="preserve">Шумска подручја која пружају основне природне користи у кризним ситуацијама                                                                        </t>
    </r>
    <r>
      <rPr>
        <b/>
        <sz val="11"/>
        <color theme="1"/>
        <rFont val="Times New Roman"/>
        <family val="1"/>
      </rPr>
      <t xml:space="preserve">Шума значајна за заштиту земљишта од ерозје                                                  </t>
    </r>
  </si>
  <si>
    <t>"Лисина"</t>
  </si>
  <si>
    <t>c,e,g</t>
  </si>
  <si>
    <t>h,i</t>
  </si>
  <si>
    <t>Укупно ПЈ "Лисина"</t>
  </si>
  <si>
    <t>VZV - 4а</t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</si>
  <si>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</t>
    </r>
    <r>
      <rPr>
        <sz val="11"/>
        <color theme="1"/>
        <rFont val="Times New Roman"/>
        <family val="1"/>
      </rPr>
      <t xml:space="preserve">                                                                  </t>
    </r>
    <r>
      <rPr>
        <b/>
        <sz val="11"/>
        <color theme="1"/>
        <rFont val="Times New Roman"/>
        <family val="1"/>
      </rPr>
      <t xml:space="preserve">Шума значајна за заштиту изворишта                                                                                                                                                                Извор ријеке Пливе                                             </t>
    </r>
  </si>
  <si>
    <t>"Виторога"</t>
  </si>
  <si>
    <t>Укупно ПЈ "Виторога"</t>
  </si>
  <si>
    <t>VZV - 1b</t>
  </si>
  <si>
    <t xml:space="preserve">      ШПП "СРЕДЊЕВРБАСКО"</t>
  </si>
  <si>
    <t>Укупна површина шума предложених за издвајање шума дефинисаних као ШВЗВ на ШПП "Средњеврбаско"</t>
  </si>
  <si>
    <t>Укупно неспорна површина шума и шумског земљишта на ШПП "Средњеврбаско"</t>
  </si>
  <si>
    <t>Процентуално учешће површина шума предложених за издвајање шума деф.као ШВЗВ на ШПП "Средњеврбаско"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</si>
</sst>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/>
      <right style="medium">
        <color indexed="64"/>
      </right>
      <top style="slantDashDot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3" xfId="0" applyFont="1" applyBorder="1"/>
    <xf numFmtId="0" fontId="4" fillId="2" borderId="2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23" xfId="0" applyNumberFormat="1" applyFont="1" applyBorder="1"/>
    <xf numFmtId="2" fontId="1" fillId="0" borderId="29" xfId="0" applyNumberFormat="1" applyFont="1" applyBorder="1"/>
    <xf numFmtId="2" fontId="1" fillId="0" borderId="0" xfId="0" applyNumberFormat="1" applyFont="1"/>
    <xf numFmtId="0" fontId="11" fillId="0" borderId="35" xfId="0" applyFont="1" applyBorder="1"/>
    <xf numFmtId="0" fontId="11" fillId="0" borderId="33" xfId="0" applyFont="1" applyBorder="1"/>
    <xf numFmtId="2" fontId="11" fillId="0" borderId="33" xfId="0" applyNumberFormat="1" applyFont="1" applyBorder="1"/>
    <xf numFmtId="2" fontId="11" fillId="0" borderId="32" xfId="0" applyNumberFormat="1" applyFont="1" applyBorder="1"/>
    <xf numFmtId="0" fontId="11" fillId="2" borderId="34" xfId="0" applyFont="1" applyFill="1" applyBorder="1"/>
    <xf numFmtId="0" fontId="11" fillId="2" borderId="36" xfId="0" applyFont="1" applyFill="1" applyBorder="1"/>
    <xf numFmtId="0" fontId="11" fillId="2" borderId="3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2" fontId="1" fillId="2" borderId="9" xfId="0" applyNumberFormat="1" applyFont="1" applyFill="1" applyBorder="1"/>
    <xf numFmtId="0" fontId="1" fillId="2" borderId="9" xfId="0" applyFont="1" applyFill="1" applyBorder="1" applyAlignment="1"/>
    <xf numFmtId="2" fontId="1" fillId="0" borderId="21" xfId="0" applyNumberFormat="1" applyFont="1" applyBorder="1"/>
    <xf numFmtId="0" fontId="1" fillId="2" borderId="37" xfId="0" applyFont="1" applyFill="1" applyBorder="1" applyAlignment="1"/>
    <xf numFmtId="0" fontId="1" fillId="0" borderId="43" xfId="0" applyFont="1" applyBorder="1" applyAlignment="1">
      <alignment horizontal="center" vertical="center"/>
    </xf>
    <xf numFmtId="2" fontId="1" fillId="0" borderId="43" xfId="0" applyNumberFormat="1" applyFont="1" applyBorder="1"/>
    <xf numFmtId="2" fontId="2" fillId="2" borderId="7" xfId="0" applyNumberFormat="1" applyFont="1" applyFill="1" applyBorder="1" applyAlignment="1">
      <alignment horizontal="right" vertical="center" wrapText="1"/>
    </xf>
    <xf numFmtId="2" fontId="2" fillId="2" borderId="48" xfId="0" applyNumberFormat="1" applyFont="1" applyFill="1" applyBorder="1" applyAlignment="1">
      <alignment horizontal="right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right" vertical="center"/>
    </xf>
    <xf numFmtId="0" fontId="2" fillId="2" borderId="32" xfId="0" applyFont="1" applyFill="1" applyBorder="1" applyAlignment="1">
      <alignment horizontal="right" vertical="center"/>
    </xf>
    <xf numFmtId="2" fontId="2" fillId="2" borderId="35" xfId="0" applyNumberFormat="1" applyFont="1" applyFill="1" applyBorder="1" applyAlignment="1">
      <alignment horizontal="right" vertical="center"/>
    </xf>
    <xf numFmtId="2" fontId="2" fillId="2" borderId="32" xfId="0" applyNumberFormat="1" applyFont="1" applyFill="1" applyBorder="1" applyAlignment="1">
      <alignment horizontal="right" vertical="center"/>
    </xf>
    <xf numFmtId="0" fontId="1" fillId="0" borderId="2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  <color rgb="FF99FF66"/>
      <color rgb="FF99FFCC"/>
      <color rgb="FFD5FB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view="pageLayout" topLeftCell="A88" zoomScaleNormal="100" workbookViewId="0">
      <selection activeCell="H103" sqref="H103"/>
    </sheetView>
  </sheetViews>
  <sheetFormatPr defaultRowHeight="15.75" x14ac:dyDescent="0.25"/>
  <cols>
    <col min="1" max="1" width="4" style="1" customWidth="1"/>
    <col min="2" max="2" width="11.140625" style="4" customWidth="1"/>
    <col min="3" max="3" width="13.42578125" style="4" customWidth="1"/>
    <col min="4" max="5" width="9.140625" style="4"/>
    <col min="6" max="6" width="12.42578125" style="4" customWidth="1"/>
    <col min="7" max="7" width="11.140625" style="4" customWidth="1"/>
    <col min="8" max="9" width="9.140625" style="4"/>
    <col min="10" max="10" width="11" style="4" customWidth="1"/>
    <col min="11" max="15" width="9.140625" style="4"/>
  </cols>
  <sheetData>
    <row r="1" spans="2:15" ht="15.75" customHeight="1" x14ac:dyDescent="0.25">
      <c r="B1" s="116" t="s">
        <v>13</v>
      </c>
      <c r="C1" s="116"/>
      <c r="D1" s="116"/>
      <c r="E1" s="116"/>
      <c r="F1" s="116"/>
      <c r="G1" s="116"/>
      <c r="H1" s="2"/>
      <c r="I1" s="2"/>
      <c r="J1" s="2"/>
      <c r="K1" s="2"/>
      <c r="L1" s="2"/>
      <c r="M1" s="2"/>
      <c r="N1" s="2"/>
    </row>
    <row r="2" spans="2:15" x14ac:dyDescent="0.25">
      <c r="B2" s="115" t="s">
        <v>40</v>
      </c>
      <c r="C2" s="115"/>
      <c r="D2" s="115"/>
      <c r="E2" s="115"/>
      <c r="F2" s="115"/>
      <c r="G2" s="5"/>
      <c r="H2" s="2"/>
      <c r="I2" s="2"/>
      <c r="J2" s="2"/>
      <c r="K2" s="2"/>
      <c r="L2" s="2"/>
      <c r="M2" s="2"/>
      <c r="N2" s="2"/>
    </row>
    <row r="3" spans="2:15" ht="16.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5" s="1" customFormat="1" x14ac:dyDescent="0.25">
      <c r="B4" s="117" t="s">
        <v>14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9"/>
      <c r="O4" s="4"/>
    </row>
    <row r="5" spans="2:15" s="1" customFormat="1" ht="16.5" customHeight="1" thickBot="1" x14ac:dyDescent="0.3">
      <c r="B5" s="120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2"/>
      <c r="O5" s="4"/>
    </row>
    <row r="6" spans="2:15" s="1" customFormat="1" ht="16.5" customHeight="1" thickBot="1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7"/>
      <c r="O6" s="4"/>
    </row>
    <row r="7" spans="2:15" ht="31.5" x14ac:dyDescent="0.25">
      <c r="B7" s="123" t="s">
        <v>0</v>
      </c>
      <c r="C7" s="124"/>
      <c r="D7" s="8" t="s">
        <v>1</v>
      </c>
      <c r="E7" s="8" t="s">
        <v>2</v>
      </c>
      <c r="F7" s="8" t="s">
        <v>3</v>
      </c>
      <c r="G7" s="8" t="s">
        <v>4</v>
      </c>
      <c r="H7" s="126" t="s">
        <v>5</v>
      </c>
      <c r="I7" s="126"/>
      <c r="J7" s="126" t="s">
        <v>6</v>
      </c>
      <c r="K7" s="126"/>
      <c r="L7" s="126"/>
      <c r="M7" s="126"/>
      <c r="N7" s="127"/>
    </row>
    <row r="8" spans="2:15" ht="11.25" customHeight="1" thickBot="1" x14ac:dyDescent="0.3">
      <c r="B8" s="125">
        <v>1</v>
      </c>
      <c r="C8" s="125"/>
      <c r="D8" s="9">
        <v>2</v>
      </c>
      <c r="E8" s="9">
        <v>3</v>
      </c>
      <c r="F8" s="9">
        <v>4</v>
      </c>
      <c r="G8" s="9">
        <v>5</v>
      </c>
      <c r="H8" s="125">
        <v>6</v>
      </c>
      <c r="I8" s="125"/>
      <c r="J8" s="125">
        <v>7</v>
      </c>
      <c r="K8" s="125"/>
      <c r="L8" s="125"/>
      <c r="M8" s="125"/>
      <c r="N8" s="125"/>
    </row>
    <row r="9" spans="2:15" ht="15.75" customHeight="1" x14ac:dyDescent="0.25">
      <c r="B9" s="96" t="s">
        <v>15</v>
      </c>
      <c r="C9" s="97"/>
      <c r="D9" s="95">
        <v>1</v>
      </c>
      <c r="E9" s="12" t="s">
        <v>7</v>
      </c>
      <c r="F9" s="12">
        <v>4107</v>
      </c>
      <c r="G9" s="13">
        <v>102.45</v>
      </c>
      <c r="H9" s="104" t="s">
        <v>12</v>
      </c>
      <c r="I9" s="105"/>
      <c r="J9" s="140" t="s">
        <v>18</v>
      </c>
      <c r="K9" s="141"/>
      <c r="L9" s="141"/>
      <c r="M9" s="141"/>
      <c r="N9" s="142"/>
    </row>
    <row r="10" spans="2:15" x14ac:dyDescent="0.25">
      <c r="B10" s="84"/>
      <c r="C10" s="85"/>
      <c r="D10" s="81"/>
      <c r="E10" s="34" t="s">
        <v>11</v>
      </c>
      <c r="F10" s="34">
        <v>4108</v>
      </c>
      <c r="G10" s="10">
        <v>13.98</v>
      </c>
      <c r="H10" s="56"/>
      <c r="I10" s="57"/>
      <c r="J10" s="106"/>
      <c r="K10" s="107"/>
      <c r="L10" s="107"/>
      <c r="M10" s="107"/>
      <c r="N10" s="108"/>
    </row>
    <row r="11" spans="2:15" x14ac:dyDescent="0.25">
      <c r="B11" s="84"/>
      <c r="C11" s="85"/>
      <c r="D11" s="81"/>
      <c r="E11" s="34" t="s">
        <v>9</v>
      </c>
      <c r="F11" s="34">
        <v>4204</v>
      </c>
      <c r="G11" s="10">
        <v>5.15</v>
      </c>
      <c r="H11" s="56"/>
      <c r="I11" s="57"/>
      <c r="J11" s="106"/>
      <c r="K11" s="107"/>
      <c r="L11" s="107"/>
      <c r="M11" s="107"/>
      <c r="N11" s="108"/>
    </row>
    <row r="12" spans="2:15" x14ac:dyDescent="0.25">
      <c r="B12" s="84"/>
      <c r="C12" s="85"/>
      <c r="D12" s="80"/>
      <c r="E12" s="34" t="s">
        <v>10</v>
      </c>
      <c r="F12" s="34">
        <v>6201</v>
      </c>
      <c r="G12" s="10">
        <v>0.72</v>
      </c>
      <c r="H12" s="56"/>
      <c r="I12" s="57"/>
      <c r="J12" s="137"/>
      <c r="K12" s="138"/>
      <c r="L12" s="138"/>
      <c r="M12" s="138"/>
      <c r="N12" s="139"/>
    </row>
    <row r="13" spans="2:15" x14ac:dyDescent="0.25">
      <c r="B13" s="84"/>
      <c r="C13" s="85"/>
      <c r="D13" s="79">
        <v>88</v>
      </c>
      <c r="E13" s="34" t="s">
        <v>7</v>
      </c>
      <c r="F13" s="31">
        <v>4107</v>
      </c>
      <c r="G13" s="10">
        <v>85.43</v>
      </c>
      <c r="H13" s="56"/>
      <c r="I13" s="57"/>
      <c r="J13" s="134" t="s">
        <v>19</v>
      </c>
      <c r="K13" s="135"/>
      <c r="L13" s="135"/>
      <c r="M13" s="135"/>
      <c r="N13" s="136"/>
    </row>
    <row r="14" spans="2:15" x14ac:dyDescent="0.25">
      <c r="B14" s="84"/>
      <c r="C14" s="85"/>
      <c r="D14" s="80"/>
      <c r="E14" s="34" t="s">
        <v>11</v>
      </c>
      <c r="F14" s="31">
        <v>4110</v>
      </c>
      <c r="G14" s="10">
        <v>23.11</v>
      </c>
      <c r="H14" s="58"/>
      <c r="I14" s="59"/>
      <c r="J14" s="137"/>
      <c r="K14" s="138"/>
      <c r="L14" s="138"/>
      <c r="M14" s="138"/>
      <c r="N14" s="139"/>
    </row>
    <row r="15" spans="2:15" x14ac:dyDescent="0.25">
      <c r="B15" s="84"/>
      <c r="C15" s="85"/>
      <c r="D15" s="34">
        <v>59</v>
      </c>
      <c r="E15" s="34" t="s">
        <v>7</v>
      </c>
      <c r="F15" s="10">
        <v>1313</v>
      </c>
      <c r="G15" s="10">
        <v>1.45</v>
      </c>
      <c r="H15" s="78" t="s">
        <v>22</v>
      </c>
      <c r="I15" s="78"/>
      <c r="J15" s="89" t="s">
        <v>23</v>
      </c>
      <c r="K15" s="89"/>
      <c r="L15" s="89"/>
      <c r="M15" s="89"/>
      <c r="N15" s="90"/>
    </row>
    <row r="16" spans="2:15" ht="16.5" thickBot="1" x14ac:dyDescent="0.3">
      <c r="B16" s="128"/>
      <c r="C16" s="129"/>
      <c r="D16" s="143" t="s">
        <v>24</v>
      </c>
      <c r="E16" s="143"/>
      <c r="F16" s="143"/>
      <c r="G16" s="39">
        <f>G9+G10+G11+G12+G13+G14+G15</f>
        <v>232.29000000000002</v>
      </c>
      <c r="H16" s="100"/>
      <c r="I16" s="100"/>
      <c r="J16" s="100"/>
      <c r="K16" s="100"/>
      <c r="L16" s="100"/>
      <c r="M16" s="100"/>
      <c r="N16" s="100"/>
    </row>
    <row r="17" spans="2:14" ht="15.75" customHeight="1" x14ac:dyDescent="0.25">
      <c r="B17" s="91" t="s">
        <v>25</v>
      </c>
      <c r="C17" s="92"/>
      <c r="D17" s="80">
        <v>48</v>
      </c>
      <c r="E17" s="30" t="s">
        <v>26</v>
      </c>
      <c r="F17" s="30">
        <v>3242</v>
      </c>
      <c r="G17" s="38">
        <v>13.55</v>
      </c>
      <c r="H17" s="56" t="s">
        <v>28</v>
      </c>
      <c r="I17" s="57"/>
      <c r="J17" s="106" t="s">
        <v>29</v>
      </c>
      <c r="K17" s="107"/>
      <c r="L17" s="107"/>
      <c r="M17" s="107"/>
      <c r="N17" s="108"/>
    </row>
    <row r="18" spans="2:14" x14ac:dyDescent="0.25">
      <c r="B18" s="93"/>
      <c r="C18" s="94"/>
      <c r="D18" s="78"/>
      <c r="E18" s="28" t="s">
        <v>9</v>
      </c>
      <c r="F18" s="28">
        <v>4107</v>
      </c>
      <c r="G18" s="17">
        <v>67.08</v>
      </c>
      <c r="H18" s="56"/>
      <c r="I18" s="57"/>
      <c r="J18" s="106"/>
      <c r="K18" s="107"/>
      <c r="L18" s="107"/>
      <c r="M18" s="107"/>
      <c r="N18" s="108"/>
    </row>
    <row r="19" spans="2:14" x14ac:dyDescent="0.25">
      <c r="B19" s="93"/>
      <c r="C19" s="94"/>
      <c r="D19" s="78"/>
      <c r="E19" s="28" t="s">
        <v>10</v>
      </c>
      <c r="F19" s="28">
        <v>7101</v>
      </c>
      <c r="G19" s="17">
        <v>11.4</v>
      </c>
      <c r="H19" s="56"/>
      <c r="I19" s="57"/>
      <c r="J19" s="106"/>
      <c r="K19" s="107"/>
      <c r="L19" s="107"/>
      <c r="M19" s="107"/>
      <c r="N19" s="108"/>
    </row>
    <row r="20" spans="2:14" ht="16.5" customHeight="1" x14ac:dyDescent="0.25">
      <c r="B20" s="93"/>
      <c r="C20" s="94"/>
      <c r="D20" s="78"/>
      <c r="E20" s="28" t="s">
        <v>16</v>
      </c>
      <c r="F20" s="28">
        <v>6401</v>
      </c>
      <c r="G20" s="17">
        <v>1.21</v>
      </c>
      <c r="H20" s="56"/>
      <c r="I20" s="57"/>
      <c r="J20" s="106"/>
      <c r="K20" s="107"/>
      <c r="L20" s="107"/>
      <c r="M20" s="107"/>
      <c r="N20" s="108"/>
    </row>
    <row r="21" spans="2:14" ht="16.5" customHeight="1" x14ac:dyDescent="0.25">
      <c r="B21" s="93"/>
      <c r="C21" s="94"/>
      <c r="D21" s="78">
        <v>49</v>
      </c>
      <c r="E21" s="11" t="s">
        <v>26</v>
      </c>
      <c r="F21" s="11">
        <v>5148</v>
      </c>
      <c r="G21" s="17">
        <v>77.849999999999994</v>
      </c>
      <c r="H21" s="56"/>
      <c r="I21" s="57"/>
      <c r="J21" s="106"/>
      <c r="K21" s="107"/>
      <c r="L21" s="107"/>
      <c r="M21" s="107"/>
      <c r="N21" s="108"/>
    </row>
    <row r="22" spans="2:14" ht="16.5" customHeight="1" x14ac:dyDescent="0.25">
      <c r="B22" s="93"/>
      <c r="C22" s="94"/>
      <c r="D22" s="78"/>
      <c r="E22" s="11" t="s">
        <v>9</v>
      </c>
      <c r="F22" s="11">
        <v>6105</v>
      </c>
      <c r="G22" s="17">
        <v>41.92</v>
      </c>
      <c r="H22" s="56"/>
      <c r="I22" s="57"/>
      <c r="J22" s="106"/>
      <c r="K22" s="107"/>
      <c r="L22" s="107"/>
      <c r="M22" s="107"/>
      <c r="N22" s="108"/>
    </row>
    <row r="23" spans="2:14" ht="16.5" customHeight="1" x14ac:dyDescent="0.25">
      <c r="B23" s="93"/>
      <c r="C23" s="94"/>
      <c r="D23" s="78"/>
      <c r="E23" s="11" t="s">
        <v>10</v>
      </c>
      <c r="F23" s="11">
        <v>6401</v>
      </c>
      <c r="G23" s="17">
        <v>0.81</v>
      </c>
      <c r="H23" s="56"/>
      <c r="I23" s="57"/>
      <c r="J23" s="106"/>
      <c r="K23" s="107"/>
      <c r="L23" s="107"/>
      <c r="M23" s="107"/>
      <c r="N23" s="108"/>
    </row>
    <row r="24" spans="2:14" ht="16.5" customHeight="1" x14ac:dyDescent="0.25">
      <c r="B24" s="93"/>
      <c r="C24" s="94"/>
      <c r="D24" s="78">
        <v>50</v>
      </c>
      <c r="E24" s="6" t="s">
        <v>7</v>
      </c>
      <c r="F24" s="11">
        <v>5148</v>
      </c>
      <c r="G24" s="17">
        <v>9.81</v>
      </c>
      <c r="H24" s="56"/>
      <c r="I24" s="57"/>
      <c r="J24" s="106"/>
      <c r="K24" s="107"/>
      <c r="L24" s="107"/>
      <c r="M24" s="107"/>
      <c r="N24" s="108"/>
    </row>
    <row r="25" spans="2:14" ht="16.5" customHeight="1" x14ac:dyDescent="0.25">
      <c r="B25" s="93"/>
      <c r="C25" s="94"/>
      <c r="D25" s="78"/>
      <c r="E25" s="6" t="s">
        <v>11</v>
      </c>
      <c r="F25" s="11">
        <v>6105</v>
      </c>
      <c r="G25" s="17">
        <v>27.85</v>
      </c>
      <c r="H25" s="56"/>
      <c r="I25" s="57"/>
      <c r="J25" s="106"/>
      <c r="K25" s="107"/>
      <c r="L25" s="107"/>
      <c r="M25" s="107"/>
      <c r="N25" s="108"/>
    </row>
    <row r="26" spans="2:14" x14ac:dyDescent="0.25">
      <c r="B26" s="93"/>
      <c r="C26" s="94"/>
      <c r="D26" s="78">
        <v>51</v>
      </c>
      <c r="E26" s="11" t="s">
        <v>26</v>
      </c>
      <c r="F26" s="11">
        <v>5148</v>
      </c>
      <c r="G26" s="17">
        <v>23.24</v>
      </c>
      <c r="H26" s="56"/>
      <c r="I26" s="57"/>
      <c r="J26" s="106"/>
      <c r="K26" s="107"/>
      <c r="L26" s="107"/>
      <c r="M26" s="107"/>
      <c r="N26" s="108"/>
    </row>
    <row r="27" spans="2:14" x14ac:dyDescent="0.25">
      <c r="B27" s="93"/>
      <c r="C27" s="94"/>
      <c r="D27" s="78"/>
      <c r="E27" s="11" t="s">
        <v>9</v>
      </c>
      <c r="F27" s="11">
        <v>6105</v>
      </c>
      <c r="G27" s="17">
        <v>24.87</v>
      </c>
      <c r="H27" s="56"/>
      <c r="I27" s="57"/>
      <c r="J27" s="106"/>
      <c r="K27" s="107"/>
      <c r="L27" s="107"/>
      <c r="M27" s="107"/>
      <c r="N27" s="108"/>
    </row>
    <row r="28" spans="2:14" x14ac:dyDescent="0.25">
      <c r="B28" s="93"/>
      <c r="C28" s="94"/>
      <c r="D28" s="78"/>
      <c r="E28" s="11" t="s">
        <v>10</v>
      </c>
      <c r="F28" s="11">
        <v>6201</v>
      </c>
      <c r="G28" s="17">
        <v>4.7699999999999996</v>
      </c>
      <c r="H28" s="56"/>
      <c r="I28" s="57"/>
      <c r="J28" s="106"/>
      <c r="K28" s="107"/>
      <c r="L28" s="107"/>
      <c r="M28" s="107"/>
      <c r="N28" s="108"/>
    </row>
    <row r="29" spans="2:14" x14ac:dyDescent="0.25">
      <c r="B29" s="93"/>
      <c r="C29" s="94"/>
      <c r="D29" s="78">
        <v>113</v>
      </c>
      <c r="E29" s="6" t="s">
        <v>7</v>
      </c>
      <c r="F29" s="11">
        <v>4130</v>
      </c>
      <c r="G29" s="17">
        <v>30.34</v>
      </c>
      <c r="H29" s="56"/>
      <c r="I29" s="57"/>
      <c r="J29" s="106"/>
      <c r="K29" s="107"/>
      <c r="L29" s="107"/>
      <c r="M29" s="107"/>
      <c r="N29" s="108"/>
    </row>
    <row r="30" spans="2:14" x14ac:dyDescent="0.25">
      <c r="B30" s="93"/>
      <c r="C30" s="94"/>
      <c r="D30" s="78"/>
      <c r="E30" s="6" t="s">
        <v>11</v>
      </c>
      <c r="F30" s="11">
        <v>6105</v>
      </c>
      <c r="G30" s="17">
        <v>14.38</v>
      </c>
      <c r="H30" s="56"/>
      <c r="I30" s="57"/>
      <c r="J30" s="106"/>
      <c r="K30" s="107"/>
      <c r="L30" s="107"/>
      <c r="M30" s="107"/>
      <c r="N30" s="108"/>
    </row>
    <row r="31" spans="2:14" x14ac:dyDescent="0.25">
      <c r="B31" s="93"/>
      <c r="C31" s="94"/>
      <c r="D31" s="78"/>
      <c r="E31" s="6" t="s">
        <v>9</v>
      </c>
      <c r="F31" s="11">
        <v>6201</v>
      </c>
      <c r="G31" s="17">
        <v>2.37</v>
      </c>
      <c r="H31" s="56"/>
      <c r="I31" s="57"/>
      <c r="J31" s="106"/>
      <c r="K31" s="107"/>
      <c r="L31" s="107"/>
      <c r="M31" s="107"/>
      <c r="N31" s="108"/>
    </row>
    <row r="32" spans="2:14" x14ac:dyDescent="0.25">
      <c r="B32" s="93"/>
      <c r="C32" s="94"/>
      <c r="D32" s="78">
        <v>116</v>
      </c>
      <c r="E32" s="11" t="s">
        <v>26</v>
      </c>
      <c r="F32" s="11">
        <v>4130</v>
      </c>
      <c r="G32" s="17">
        <v>10.61</v>
      </c>
      <c r="H32" s="56"/>
      <c r="I32" s="57"/>
      <c r="J32" s="106"/>
      <c r="K32" s="107"/>
      <c r="L32" s="107"/>
      <c r="M32" s="107"/>
      <c r="N32" s="108"/>
    </row>
    <row r="33" spans="2:15" x14ac:dyDescent="0.25">
      <c r="B33" s="93"/>
      <c r="C33" s="94"/>
      <c r="D33" s="78"/>
      <c r="E33" s="11" t="s">
        <v>9</v>
      </c>
      <c r="F33" s="11">
        <v>5148</v>
      </c>
      <c r="G33" s="17">
        <v>2.21</v>
      </c>
      <c r="H33" s="56"/>
      <c r="I33" s="57"/>
      <c r="J33" s="106"/>
      <c r="K33" s="107"/>
      <c r="L33" s="107"/>
      <c r="M33" s="107"/>
      <c r="N33" s="108"/>
    </row>
    <row r="34" spans="2:15" x14ac:dyDescent="0.25">
      <c r="B34" s="93"/>
      <c r="C34" s="94"/>
      <c r="D34" s="78"/>
      <c r="E34" s="11" t="s">
        <v>10</v>
      </c>
      <c r="F34" s="11">
        <v>6105</v>
      </c>
      <c r="G34" s="17">
        <v>13.66</v>
      </c>
      <c r="H34" s="56"/>
      <c r="I34" s="57"/>
      <c r="J34" s="106"/>
      <c r="K34" s="107"/>
      <c r="L34" s="107"/>
      <c r="M34" s="107"/>
      <c r="N34" s="108"/>
    </row>
    <row r="35" spans="2:15" ht="16.5" thickBot="1" x14ac:dyDescent="0.3">
      <c r="B35" s="46"/>
      <c r="C35" s="47"/>
      <c r="D35" s="99"/>
      <c r="E35" s="15" t="s">
        <v>16</v>
      </c>
      <c r="F35" s="15">
        <v>6201</v>
      </c>
      <c r="G35" s="19">
        <v>5.48</v>
      </c>
      <c r="H35" s="102"/>
      <c r="I35" s="103"/>
      <c r="J35" s="109"/>
      <c r="K35" s="110"/>
      <c r="L35" s="110"/>
      <c r="M35" s="110"/>
      <c r="N35" s="111"/>
    </row>
    <row r="36" spans="2:15" s="1" customFormat="1" ht="31.5" x14ac:dyDescent="0.25">
      <c r="B36" s="44" t="s">
        <v>0</v>
      </c>
      <c r="C36" s="45"/>
      <c r="D36" s="16" t="s">
        <v>1</v>
      </c>
      <c r="E36" s="16" t="s">
        <v>2</v>
      </c>
      <c r="F36" s="16" t="s">
        <v>3</v>
      </c>
      <c r="G36" s="16" t="s">
        <v>4</v>
      </c>
      <c r="H36" s="45" t="s">
        <v>5</v>
      </c>
      <c r="I36" s="45"/>
      <c r="J36" s="45" t="s">
        <v>6</v>
      </c>
      <c r="K36" s="45"/>
      <c r="L36" s="45"/>
      <c r="M36" s="45"/>
      <c r="N36" s="133"/>
      <c r="O36" s="4"/>
    </row>
    <row r="37" spans="2:15" s="1" customFormat="1" ht="11.25" customHeight="1" thickBot="1" x14ac:dyDescent="0.3">
      <c r="B37" s="130">
        <v>1</v>
      </c>
      <c r="C37" s="131"/>
      <c r="D37" s="14">
        <v>2</v>
      </c>
      <c r="E37" s="14">
        <v>3</v>
      </c>
      <c r="F37" s="14">
        <v>4</v>
      </c>
      <c r="G37" s="14">
        <v>5</v>
      </c>
      <c r="H37" s="131">
        <v>6</v>
      </c>
      <c r="I37" s="131"/>
      <c r="J37" s="131">
        <v>7</v>
      </c>
      <c r="K37" s="131"/>
      <c r="L37" s="131"/>
      <c r="M37" s="131"/>
      <c r="N37" s="132"/>
      <c r="O37" s="4"/>
    </row>
    <row r="38" spans="2:15" x14ac:dyDescent="0.25">
      <c r="B38" s="96" t="s">
        <v>25</v>
      </c>
      <c r="C38" s="97"/>
      <c r="D38" s="95">
        <v>117</v>
      </c>
      <c r="E38" s="12" t="s">
        <v>7</v>
      </c>
      <c r="F38" s="29">
        <v>4240</v>
      </c>
      <c r="G38" s="18">
        <v>28.6</v>
      </c>
      <c r="H38" s="104" t="s">
        <v>28</v>
      </c>
      <c r="I38" s="105"/>
      <c r="J38" s="112" t="s">
        <v>30</v>
      </c>
      <c r="K38" s="113"/>
      <c r="L38" s="113"/>
      <c r="M38" s="113"/>
      <c r="N38" s="114"/>
    </row>
    <row r="39" spans="2:15" x14ac:dyDescent="0.25">
      <c r="B39" s="84"/>
      <c r="C39" s="85"/>
      <c r="D39" s="81"/>
      <c r="E39" s="34" t="s">
        <v>11</v>
      </c>
      <c r="F39" s="31">
        <v>5148</v>
      </c>
      <c r="G39" s="17">
        <v>2.76</v>
      </c>
      <c r="H39" s="56"/>
      <c r="I39" s="57"/>
      <c r="J39" s="71"/>
      <c r="K39" s="72"/>
      <c r="L39" s="72"/>
      <c r="M39" s="72"/>
      <c r="N39" s="73"/>
    </row>
    <row r="40" spans="2:15" x14ac:dyDescent="0.25">
      <c r="B40" s="84"/>
      <c r="C40" s="85"/>
      <c r="D40" s="80"/>
      <c r="E40" s="34" t="s">
        <v>9</v>
      </c>
      <c r="F40" s="31">
        <v>6401</v>
      </c>
      <c r="G40" s="17">
        <v>0.34</v>
      </c>
      <c r="H40" s="56"/>
      <c r="I40" s="57"/>
      <c r="J40" s="71"/>
      <c r="K40" s="72"/>
      <c r="L40" s="72"/>
      <c r="M40" s="72"/>
      <c r="N40" s="73"/>
    </row>
    <row r="41" spans="2:15" x14ac:dyDescent="0.25">
      <c r="B41" s="84"/>
      <c r="C41" s="85"/>
      <c r="D41" s="78">
        <v>119</v>
      </c>
      <c r="E41" s="31" t="s">
        <v>26</v>
      </c>
      <c r="F41" s="31">
        <v>4240</v>
      </c>
      <c r="G41" s="17">
        <v>14.95</v>
      </c>
      <c r="H41" s="56"/>
      <c r="I41" s="57"/>
      <c r="J41" s="71"/>
      <c r="K41" s="72"/>
      <c r="L41" s="72"/>
      <c r="M41" s="72"/>
      <c r="N41" s="73"/>
    </row>
    <row r="42" spans="2:15" x14ac:dyDescent="0.25">
      <c r="B42" s="84"/>
      <c r="C42" s="85"/>
      <c r="D42" s="78"/>
      <c r="E42" s="31" t="s">
        <v>9</v>
      </c>
      <c r="F42" s="31">
        <v>5148</v>
      </c>
      <c r="G42" s="17">
        <v>12.37</v>
      </c>
      <c r="H42" s="56"/>
      <c r="I42" s="57"/>
      <c r="J42" s="71"/>
      <c r="K42" s="72"/>
      <c r="L42" s="72"/>
      <c r="M42" s="72"/>
      <c r="N42" s="73"/>
    </row>
    <row r="43" spans="2:15" x14ac:dyDescent="0.25">
      <c r="B43" s="84"/>
      <c r="C43" s="85"/>
      <c r="D43" s="78"/>
      <c r="E43" s="31" t="s">
        <v>10</v>
      </c>
      <c r="F43" s="31">
        <v>6401</v>
      </c>
      <c r="G43" s="17">
        <v>0.34</v>
      </c>
      <c r="H43" s="56"/>
      <c r="I43" s="57"/>
      <c r="J43" s="71"/>
      <c r="K43" s="72"/>
      <c r="L43" s="72"/>
      <c r="M43" s="72"/>
      <c r="N43" s="73"/>
    </row>
    <row r="44" spans="2:15" x14ac:dyDescent="0.25">
      <c r="B44" s="84"/>
      <c r="C44" s="85"/>
      <c r="D44" s="78"/>
      <c r="E44" s="31" t="s">
        <v>16</v>
      </c>
      <c r="F44" s="31">
        <v>7101</v>
      </c>
      <c r="G44" s="17">
        <v>0.21</v>
      </c>
      <c r="H44" s="58"/>
      <c r="I44" s="59"/>
      <c r="J44" s="74"/>
      <c r="K44" s="75"/>
      <c r="L44" s="75"/>
      <c r="M44" s="75"/>
      <c r="N44" s="76"/>
    </row>
    <row r="45" spans="2:15" ht="16.5" thickBot="1" x14ac:dyDescent="0.3">
      <c r="B45" s="84"/>
      <c r="C45" s="98"/>
      <c r="D45" s="98" t="s">
        <v>27</v>
      </c>
      <c r="E45" s="98"/>
      <c r="F45" s="98"/>
      <c r="G45" s="35">
        <f>G17+G18+G19+G20+G21+G22+G23+G24+G25+G26+G27+G28+G29+G30+G31+G32+G33+G34+G35+G38+G39+G40+G41+G42+G43+G44</f>
        <v>442.9799999999999</v>
      </c>
      <c r="H45" s="79"/>
      <c r="I45" s="79"/>
      <c r="J45" s="79"/>
      <c r="K45" s="79"/>
      <c r="L45" s="79"/>
      <c r="M45" s="79"/>
      <c r="N45" s="101"/>
    </row>
    <row r="46" spans="2:15" ht="15" customHeight="1" x14ac:dyDescent="0.25">
      <c r="B46" s="82" t="s">
        <v>31</v>
      </c>
      <c r="C46" s="83"/>
      <c r="D46" s="77">
        <v>1</v>
      </c>
      <c r="E46" s="40" t="s">
        <v>26</v>
      </c>
      <c r="F46" s="40">
        <v>3242</v>
      </c>
      <c r="G46" s="41">
        <v>4.7699999999999996</v>
      </c>
      <c r="H46" s="54" t="s">
        <v>35</v>
      </c>
      <c r="I46" s="55"/>
      <c r="J46" s="60" t="s">
        <v>36</v>
      </c>
      <c r="K46" s="61"/>
      <c r="L46" s="61"/>
      <c r="M46" s="61"/>
      <c r="N46" s="62"/>
    </row>
    <row r="47" spans="2:15" ht="15" customHeight="1" x14ac:dyDescent="0.25">
      <c r="B47" s="84"/>
      <c r="C47" s="85"/>
      <c r="D47" s="78"/>
      <c r="E47" s="31" t="s">
        <v>32</v>
      </c>
      <c r="F47" s="31">
        <v>4204</v>
      </c>
      <c r="G47" s="17">
        <v>88.58</v>
      </c>
      <c r="H47" s="56"/>
      <c r="I47" s="57"/>
      <c r="J47" s="63"/>
      <c r="K47" s="64"/>
      <c r="L47" s="64"/>
      <c r="M47" s="64"/>
      <c r="N47" s="65"/>
    </row>
    <row r="48" spans="2:15" ht="15" customHeight="1" x14ac:dyDescent="0.25">
      <c r="B48" s="84"/>
      <c r="C48" s="85"/>
      <c r="D48" s="78"/>
      <c r="E48" s="31" t="s">
        <v>10</v>
      </c>
      <c r="F48" s="31">
        <v>4110</v>
      </c>
      <c r="G48" s="17">
        <v>9.25</v>
      </c>
      <c r="H48" s="56"/>
      <c r="I48" s="57"/>
      <c r="J48" s="63"/>
      <c r="K48" s="64"/>
      <c r="L48" s="64"/>
      <c r="M48" s="64"/>
      <c r="N48" s="65"/>
    </row>
    <row r="49" spans="2:14" ht="15" customHeight="1" x14ac:dyDescent="0.25">
      <c r="B49" s="84"/>
      <c r="C49" s="85"/>
      <c r="D49" s="78"/>
      <c r="E49" s="31" t="s">
        <v>17</v>
      </c>
      <c r="F49" s="31">
        <v>4107</v>
      </c>
      <c r="G49" s="17">
        <v>10.77</v>
      </c>
      <c r="H49" s="56"/>
      <c r="I49" s="57"/>
      <c r="J49" s="63"/>
      <c r="K49" s="64"/>
      <c r="L49" s="64"/>
      <c r="M49" s="64"/>
      <c r="N49" s="65"/>
    </row>
    <row r="50" spans="2:14" ht="15" customHeight="1" x14ac:dyDescent="0.25">
      <c r="B50" s="84"/>
      <c r="C50" s="85"/>
      <c r="D50" s="78"/>
      <c r="E50" s="31" t="s">
        <v>33</v>
      </c>
      <c r="F50" s="31">
        <v>6201</v>
      </c>
      <c r="G50" s="17">
        <v>17.07</v>
      </c>
      <c r="H50" s="56"/>
      <c r="I50" s="57"/>
      <c r="J50" s="63"/>
      <c r="K50" s="64"/>
      <c r="L50" s="64"/>
      <c r="M50" s="64"/>
      <c r="N50" s="65"/>
    </row>
    <row r="51" spans="2:14" ht="15" customHeight="1" x14ac:dyDescent="0.25">
      <c r="B51" s="84"/>
      <c r="C51" s="85"/>
      <c r="D51" s="79">
        <v>2</v>
      </c>
      <c r="E51" s="31" t="s">
        <v>8</v>
      </c>
      <c r="F51" s="31">
        <v>4130</v>
      </c>
      <c r="G51" s="17">
        <v>60.95</v>
      </c>
      <c r="H51" s="56"/>
      <c r="I51" s="57"/>
      <c r="J51" s="63"/>
      <c r="K51" s="64"/>
      <c r="L51" s="64"/>
      <c r="M51" s="64"/>
      <c r="N51" s="65"/>
    </row>
    <row r="52" spans="2:14" ht="15" customHeight="1" x14ac:dyDescent="0.25">
      <c r="B52" s="84"/>
      <c r="C52" s="85"/>
      <c r="D52" s="80"/>
      <c r="E52" s="31" t="s">
        <v>11</v>
      </c>
      <c r="F52" s="31">
        <v>6201</v>
      </c>
      <c r="G52" s="17">
        <v>22.86</v>
      </c>
      <c r="H52" s="56"/>
      <c r="I52" s="57"/>
      <c r="J52" s="63"/>
      <c r="K52" s="64"/>
      <c r="L52" s="64"/>
      <c r="M52" s="64"/>
      <c r="N52" s="65"/>
    </row>
    <row r="53" spans="2:14" ht="15" customHeight="1" x14ac:dyDescent="0.25">
      <c r="B53" s="84"/>
      <c r="C53" s="85"/>
      <c r="D53" s="79">
        <v>3</v>
      </c>
      <c r="E53" s="31" t="s">
        <v>8</v>
      </c>
      <c r="F53" s="31">
        <v>3242</v>
      </c>
      <c r="G53" s="17">
        <v>2.48</v>
      </c>
      <c r="H53" s="56"/>
      <c r="I53" s="57"/>
      <c r="J53" s="63"/>
      <c r="K53" s="64"/>
      <c r="L53" s="64"/>
      <c r="M53" s="64"/>
      <c r="N53" s="65"/>
    </row>
    <row r="54" spans="2:14" ht="15" customHeight="1" x14ac:dyDescent="0.25">
      <c r="B54" s="84"/>
      <c r="C54" s="85"/>
      <c r="D54" s="81"/>
      <c r="E54" s="31" t="s">
        <v>11</v>
      </c>
      <c r="F54" s="31">
        <v>4130</v>
      </c>
      <c r="G54" s="17">
        <v>65.77</v>
      </c>
      <c r="H54" s="56"/>
      <c r="I54" s="57"/>
      <c r="J54" s="63"/>
      <c r="K54" s="64"/>
      <c r="L54" s="64"/>
      <c r="M54" s="64"/>
      <c r="N54" s="65"/>
    </row>
    <row r="55" spans="2:14" ht="15" customHeight="1" x14ac:dyDescent="0.25">
      <c r="B55" s="84"/>
      <c r="C55" s="85"/>
      <c r="D55" s="80"/>
      <c r="E55" s="31" t="s">
        <v>9</v>
      </c>
      <c r="F55" s="31">
        <v>6201</v>
      </c>
      <c r="G55" s="17">
        <v>9.0500000000000007</v>
      </c>
      <c r="H55" s="58"/>
      <c r="I55" s="59"/>
      <c r="J55" s="63"/>
      <c r="K55" s="64"/>
      <c r="L55" s="64"/>
      <c r="M55" s="64"/>
      <c r="N55" s="65"/>
    </row>
    <row r="56" spans="2:14" ht="15" customHeight="1" x14ac:dyDescent="0.25">
      <c r="B56" s="84"/>
      <c r="C56" s="85"/>
      <c r="D56" s="79">
        <v>7</v>
      </c>
      <c r="E56" s="31" t="s">
        <v>8</v>
      </c>
      <c r="F56" s="31">
        <v>4130</v>
      </c>
      <c r="G56" s="17">
        <v>54.17</v>
      </c>
      <c r="H56" s="66" t="s">
        <v>20</v>
      </c>
      <c r="I56" s="67"/>
      <c r="J56" s="68" t="s">
        <v>21</v>
      </c>
      <c r="K56" s="69"/>
      <c r="L56" s="69"/>
      <c r="M56" s="69"/>
      <c r="N56" s="70"/>
    </row>
    <row r="57" spans="2:14" ht="15" customHeight="1" x14ac:dyDescent="0.25">
      <c r="B57" s="84"/>
      <c r="C57" s="85"/>
      <c r="D57" s="80"/>
      <c r="E57" s="31" t="s">
        <v>11</v>
      </c>
      <c r="F57" s="31">
        <v>5149</v>
      </c>
      <c r="G57" s="17">
        <v>1.72</v>
      </c>
      <c r="H57" s="56"/>
      <c r="I57" s="57"/>
      <c r="J57" s="71"/>
      <c r="K57" s="72"/>
      <c r="L57" s="72"/>
      <c r="M57" s="72"/>
      <c r="N57" s="73"/>
    </row>
    <row r="58" spans="2:14" ht="15" customHeight="1" x14ac:dyDescent="0.25">
      <c r="B58" s="84"/>
      <c r="C58" s="85"/>
      <c r="D58" s="79">
        <v>8</v>
      </c>
      <c r="E58" s="31" t="s">
        <v>11</v>
      </c>
      <c r="F58" s="31">
        <v>3242</v>
      </c>
      <c r="G58" s="17">
        <v>0.49</v>
      </c>
      <c r="H58" s="56"/>
      <c r="I58" s="57"/>
      <c r="J58" s="71"/>
      <c r="K58" s="72"/>
      <c r="L58" s="72"/>
      <c r="M58" s="72"/>
      <c r="N58" s="73"/>
    </row>
    <row r="59" spans="2:14" ht="15" customHeight="1" x14ac:dyDescent="0.25">
      <c r="B59" s="84"/>
      <c r="C59" s="85"/>
      <c r="D59" s="81"/>
      <c r="E59" s="31" t="s">
        <v>9</v>
      </c>
      <c r="F59" s="31">
        <v>4129</v>
      </c>
      <c r="G59" s="17">
        <v>7.21</v>
      </c>
      <c r="H59" s="56"/>
      <c r="I59" s="57"/>
      <c r="J59" s="71"/>
      <c r="K59" s="72"/>
      <c r="L59" s="72"/>
      <c r="M59" s="72"/>
      <c r="N59" s="73"/>
    </row>
    <row r="60" spans="2:14" ht="15" customHeight="1" x14ac:dyDescent="0.25">
      <c r="B60" s="84"/>
      <c r="C60" s="85"/>
      <c r="D60" s="81"/>
      <c r="E60" s="31" t="s">
        <v>10</v>
      </c>
      <c r="F60" s="31">
        <v>4130</v>
      </c>
      <c r="G60" s="17">
        <v>9.65</v>
      </c>
      <c r="H60" s="56"/>
      <c r="I60" s="57"/>
      <c r="J60" s="71"/>
      <c r="K60" s="72"/>
      <c r="L60" s="72"/>
      <c r="M60" s="72"/>
      <c r="N60" s="73"/>
    </row>
    <row r="61" spans="2:14" ht="15" customHeight="1" x14ac:dyDescent="0.25">
      <c r="B61" s="84"/>
      <c r="C61" s="85"/>
      <c r="D61" s="80"/>
      <c r="E61" s="31" t="s">
        <v>16</v>
      </c>
      <c r="F61" s="31">
        <v>4240</v>
      </c>
      <c r="G61" s="17">
        <v>46.83</v>
      </c>
      <c r="H61" s="56"/>
      <c r="I61" s="57"/>
      <c r="J61" s="71"/>
      <c r="K61" s="72"/>
      <c r="L61" s="72"/>
      <c r="M61" s="72"/>
      <c r="N61" s="73"/>
    </row>
    <row r="62" spans="2:14" ht="15" customHeight="1" x14ac:dyDescent="0.25">
      <c r="B62" s="84"/>
      <c r="C62" s="85"/>
      <c r="D62" s="79">
        <v>9</v>
      </c>
      <c r="E62" s="31" t="s">
        <v>11</v>
      </c>
      <c r="F62" s="31">
        <v>3243</v>
      </c>
      <c r="G62" s="17">
        <v>2.59</v>
      </c>
      <c r="H62" s="56"/>
      <c r="I62" s="57"/>
      <c r="J62" s="71"/>
      <c r="K62" s="72"/>
      <c r="L62" s="72"/>
      <c r="M62" s="72"/>
      <c r="N62" s="73"/>
    </row>
    <row r="63" spans="2:14" ht="15" customHeight="1" x14ac:dyDescent="0.25">
      <c r="B63" s="84"/>
      <c r="C63" s="85"/>
      <c r="D63" s="81"/>
      <c r="E63" s="31" t="s">
        <v>9</v>
      </c>
      <c r="F63" s="31">
        <v>4130</v>
      </c>
      <c r="G63" s="17">
        <v>29.1</v>
      </c>
      <c r="H63" s="56"/>
      <c r="I63" s="57"/>
      <c r="J63" s="71"/>
      <c r="K63" s="72"/>
      <c r="L63" s="72"/>
      <c r="M63" s="72"/>
      <c r="N63" s="73"/>
    </row>
    <row r="64" spans="2:14" ht="15" customHeight="1" x14ac:dyDescent="0.25">
      <c r="B64" s="84"/>
      <c r="C64" s="85"/>
      <c r="D64" s="81"/>
      <c r="E64" s="31" t="s">
        <v>10</v>
      </c>
      <c r="F64" s="31">
        <v>4240</v>
      </c>
      <c r="G64" s="17">
        <v>56.02</v>
      </c>
      <c r="H64" s="56"/>
      <c r="I64" s="57"/>
      <c r="J64" s="71"/>
      <c r="K64" s="72"/>
      <c r="L64" s="72"/>
      <c r="M64" s="72"/>
      <c r="N64" s="73"/>
    </row>
    <row r="65" spans="2:15" ht="15" customHeight="1" x14ac:dyDescent="0.25">
      <c r="B65" s="84"/>
      <c r="C65" s="85"/>
      <c r="D65" s="81"/>
      <c r="E65" s="31" t="s">
        <v>16</v>
      </c>
      <c r="F65" s="31">
        <v>6201</v>
      </c>
      <c r="G65" s="17">
        <v>11.98</v>
      </c>
      <c r="H65" s="56"/>
      <c r="I65" s="57"/>
      <c r="J65" s="71"/>
      <c r="K65" s="72"/>
      <c r="L65" s="72"/>
      <c r="M65" s="72"/>
      <c r="N65" s="73"/>
    </row>
    <row r="66" spans="2:15" ht="15" customHeight="1" x14ac:dyDescent="0.25">
      <c r="B66" s="84"/>
      <c r="C66" s="85"/>
      <c r="D66" s="80"/>
      <c r="E66" s="31" t="s">
        <v>17</v>
      </c>
      <c r="F66" s="31">
        <v>6301</v>
      </c>
      <c r="G66" s="17">
        <v>0.09</v>
      </c>
      <c r="H66" s="56"/>
      <c r="I66" s="57"/>
      <c r="J66" s="71"/>
      <c r="K66" s="72"/>
      <c r="L66" s="72"/>
      <c r="M66" s="72"/>
      <c r="N66" s="73"/>
    </row>
    <row r="67" spans="2:15" ht="15" customHeight="1" x14ac:dyDescent="0.25">
      <c r="B67" s="84"/>
      <c r="C67" s="85"/>
      <c r="D67" s="31">
        <v>10</v>
      </c>
      <c r="E67" s="31" t="s">
        <v>9</v>
      </c>
      <c r="F67" s="31">
        <v>4204</v>
      </c>
      <c r="G67" s="17">
        <v>44.17</v>
      </c>
      <c r="H67" s="56"/>
      <c r="I67" s="57"/>
      <c r="J67" s="71"/>
      <c r="K67" s="72"/>
      <c r="L67" s="72"/>
      <c r="M67" s="72"/>
      <c r="N67" s="73"/>
    </row>
    <row r="68" spans="2:15" ht="15" customHeight="1" x14ac:dyDescent="0.25">
      <c r="B68" s="84"/>
      <c r="C68" s="85"/>
      <c r="D68" s="79">
        <v>11</v>
      </c>
      <c r="E68" s="31" t="s">
        <v>8</v>
      </c>
      <c r="F68" s="31">
        <v>3243</v>
      </c>
      <c r="G68" s="17">
        <v>34.99</v>
      </c>
      <c r="H68" s="56"/>
      <c r="I68" s="57"/>
      <c r="J68" s="71"/>
      <c r="K68" s="72"/>
      <c r="L68" s="72"/>
      <c r="M68" s="72"/>
      <c r="N68" s="73"/>
    </row>
    <row r="69" spans="2:15" ht="15" customHeight="1" x14ac:dyDescent="0.25">
      <c r="B69" s="84"/>
      <c r="C69" s="85"/>
      <c r="D69" s="80"/>
      <c r="E69" s="31" t="s">
        <v>9</v>
      </c>
      <c r="F69" s="31">
        <v>4240</v>
      </c>
      <c r="G69" s="17">
        <v>9.1300000000000008</v>
      </c>
      <c r="H69" s="56"/>
      <c r="I69" s="57"/>
      <c r="J69" s="71"/>
      <c r="K69" s="72"/>
      <c r="L69" s="72"/>
      <c r="M69" s="72"/>
      <c r="N69" s="73"/>
    </row>
    <row r="70" spans="2:15" ht="15" customHeight="1" x14ac:dyDescent="0.25">
      <c r="B70" s="84"/>
      <c r="C70" s="85"/>
      <c r="D70" s="78">
        <v>12</v>
      </c>
      <c r="E70" s="31" t="s">
        <v>8</v>
      </c>
      <c r="F70" s="31">
        <v>3241</v>
      </c>
      <c r="G70" s="17">
        <v>34.29</v>
      </c>
      <c r="H70" s="56"/>
      <c r="I70" s="57"/>
      <c r="J70" s="71"/>
      <c r="K70" s="72"/>
      <c r="L70" s="72"/>
      <c r="M70" s="72"/>
      <c r="N70" s="73"/>
    </row>
    <row r="71" spans="2:15" ht="15" customHeight="1" x14ac:dyDescent="0.25">
      <c r="B71" s="84"/>
      <c r="C71" s="85"/>
      <c r="D71" s="78"/>
      <c r="E71" s="31" t="s">
        <v>11</v>
      </c>
      <c r="F71" s="31">
        <v>3243</v>
      </c>
      <c r="G71" s="17">
        <v>27.08</v>
      </c>
      <c r="H71" s="58"/>
      <c r="I71" s="59"/>
      <c r="J71" s="74"/>
      <c r="K71" s="75"/>
      <c r="L71" s="75"/>
      <c r="M71" s="75"/>
      <c r="N71" s="76"/>
    </row>
    <row r="72" spans="2:15" ht="16.5" thickBot="1" x14ac:dyDescent="0.3">
      <c r="B72" s="86"/>
      <c r="C72" s="87"/>
      <c r="D72" s="88" t="s">
        <v>34</v>
      </c>
      <c r="E72" s="88"/>
      <c r="F72" s="88"/>
      <c r="G72" s="36">
        <f>G46+G47+G48+G49+G50+G51+G52+G53+G54+G55+G56+G57+G58+G59+G60+G61+G62+G63+G64+G65+G66+G67+G68+G69+G70+G71</f>
        <v>661.06</v>
      </c>
      <c r="H72" s="52"/>
      <c r="I72" s="52"/>
      <c r="J72" s="52"/>
      <c r="K72" s="52"/>
      <c r="L72" s="52"/>
      <c r="M72" s="52"/>
      <c r="N72" s="53"/>
    </row>
    <row r="73" spans="2:15" s="1" customFormat="1" ht="31.5" x14ac:dyDescent="0.25">
      <c r="B73" s="44" t="s">
        <v>0</v>
      </c>
      <c r="C73" s="45"/>
      <c r="D73" s="33" t="s">
        <v>1</v>
      </c>
      <c r="E73" s="33" t="s">
        <v>2</v>
      </c>
      <c r="F73" s="33" t="s">
        <v>3</v>
      </c>
      <c r="G73" s="33" t="s">
        <v>4</v>
      </c>
      <c r="H73" s="45" t="s">
        <v>5</v>
      </c>
      <c r="I73" s="45"/>
      <c r="J73" s="45" t="s">
        <v>6</v>
      </c>
      <c r="K73" s="45"/>
      <c r="L73" s="45"/>
      <c r="M73" s="45"/>
      <c r="N73" s="133"/>
      <c r="O73" s="4"/>
    </row>
    <row r="74" spans="2:15" s="1" customFormat="1" ht="11.25" customHeight="1" thickBot="1" x14ac:dyDescent="0.3">
      <c r="B74" s="130">
        <v>1</v>
      </c>
      <c r="C74" s="131"/>
      <c r="D74" s="32">
        <v>2</v>
      </c>
      <c r="E74" s="32">
        <v>3</v>
      </c>
      <c r="F74" s="32">
        <v>4</v>
      </c>
      <c r="G74" s="32">
        <v>5</v>
      </c>
      <c r="H74" s="131">
        <v>6</v>
      </c>
      <c r="I74" s="131"/>
      <c r="J74" s="131">
        <v>7</v>
      </c>
      <c r="K74" s="131"/>
      <c r="L74" s="131"/>
      <c r="M74" s="131"/>
      <c r="N74" s="132"/>
      <c r="O74" s="4"/>
    </row>
    <row r="75" spans="2:15" x14ac:dyDescent="0.25">
      <c r="B75" s="96" t="s">
        <v>37</v>
      </c>
      <c r="C75" s="97"/>
      <c r="D75" s="29">
        <v>75</v>
      </c>
      <c r="E75" s="29"/>
      <c r="F75" s="29">
        <v>5248</v>
      </c>
      <c r="G75" s="13">
        <v>46.95</v>
      </c>
      <c r="H75" s="104" t="s">
        <v>39</v>
      </c>
      <c r="I75" s="105"/>
      <c r="J75" s="104"/>
      <c r="K75" s="144"/>
      <c r="L75" s="144"/>
      <c r="M75" s="144"/>
      <c r="N75" s="145"/>
    </row>
    <row r="76" spans="2:15" x14ac:dyDescent="0.25">
      <c r="B76" s="84"/>
      <c r="C76" s="85"/>
      <c r="D76" s="28">
        <v>76</v>
      </c>
      <c r="E76" s="28"/>
      <c r="F76" s="28">
        <v>5248</v>
      </c>
      <c r="G76" s="10">
        <v>67.75</v>
      </c>
      <c r="H76" s="56"/>
      <c r="I76" s="57"/>
      <c r="J76" s="56"/>
      <c r="K76" s="146"/>
      <c r="L76" s="146"/>
      <c r="M76" s="146"/>
      <c r="N76" s="147"/>
    </row>
    <row r="77" spans="2:15" x14ac:dyDescent="0.25">
      <c r="B77" s="84"/>
      <c r="C77" s="85"/>
      <c r="D77" s="79">
        <v>77</v>
      </c>
      <c r="E77" s="28" t="s">
        <v>7</v>
      </c>
      <c r="F77" s="28">
        <v>1009</v>
      </c>
      <c r="G77" s="10">
        <v>61.8</v>
      </c>
      <c r="H77" s="56"/>
      <c r="I77" s="57"/>
      <c r="J77" s="56"/>
      <c r="K77" s="146"/>
      <c r="L77" s="146"/>
      <c r="M77" s="146"/>
      <c r="N77" s="147"/>
    </row>
    <row r="78" spans="2:15" x14ac:dyDescent="0.25">
      <c r="B78" s="84"/>
      <c r="C78" s="85"/>
      <c r="D78" s="80"/>
      <c r="E78" s="28" t="s">
        <v>11</v>
      </c>
      <c r="F78" s="28">
        <v>1222</v>
      </c>
      <c r="G78" s="10">
        <v>1.1399999999999999</v>
      </c>
      <c r="H78" s="56"/>
      <c r="I78" s="57"/>
      <c r="J78" s="56"/>
      <c r="K78" s="146"/>
      <c r="L78" s="146"/>
      <c r="M78" s="146"/>
      <c r="N78" s="147"/>
    </row>
    <row r="79" spans="2:15" x14ac:dyDescent="0.25">
      <c r="B79" s="84"/>
      <c r="C79" s="85"/>
      <c r="D79" s="28">
        <v>78</v>
      </c>
      <c r="E79" s="28" t="s">
        <v>26</v>
      </c>
      <c r="F79" s="28">
        <v>1222</v>
      </c>
      <c r="G79" s="10">
        <v>29.38</v>
      </c>
      <c r="H79" s="56"/>
      <c r="I79" s="57"/>
      <c r="J79" s="56"/>
      <c r="K79" s="146"/>
      <c r="L79" s="146"/>
      <c r="M79" s="146"/>
      <c r="N79" s="147"/>
    </row>
    <row r="80" spans="2:15" x14ac:dyDescent="0.25">
      <c r="B80" s="84"/>
      <c r="C80" s="85"/>
      <c r="D80" s="28">
        <v>79</v>
      </c>
      <c r="E80" s="28" t="s">
        <v>26</v>
      </c>
      <c r="F80" s="28">
        <v>1222</v>
      </c>
      <c r="G80" s="10">
        <v>71.5</v>
      </c>
      <c r="H80" s="56"/>
      <c r="I80" s="57"/>
      <c r="J80" s="56"/>
      <c r="K80" s="146"/>
      <c r="L80" s="146"/>
      <c r="M80" s="146"/>
      <c r="N80" s="147"/>
    </row>
    <row r="81" spans="2:15" x14ac:dyDescent="0.25">
      <c r="B81" s="84"/>
      <c r="C81" s="85"/>
      <c r="D81" s="28">
        <v>82</v>
      </c>
      <c r="E81" s="28" t="s">
        <v>8</v>
      </c>
      <c r="F81" s="28">
        <v>1209</v>
      </c>
      <c r="G81" s="10">
        <v>59.21</v>
      </c>
      <c r="H81" s="56"/>
      <c r="I81" s="57"/>
      <c r="J81" s="56"/>
      <c r="K81" s="146"/>
      <c r="L81" s="146"/>
      <c r="M81" s="146"/>
      <c r="N81" s="147"/>
    </row>
    <row r="82" spans="2:15" x14ac:dyDescent="0.25">
      <c r="B82" s="84"/>
      <c r="C82" s="85"/>
      <c r="D82" s="28">
        <v>83</v>
      </c>
      <c r="E82" s="28" t="s">
        <v>11</v>
      </c>
      <c r="F82" s="28">
        <v>1209</v>
      </c>
      <c r="G82" s="10">
        <v>65.09</v>
      </c>
      <c r="H82" s="56"/>
      <c r="I82" s="57"/>
      <c r="J82" s="56"/>
      <c r="K82" s="146"/>
      <c r="L82" s="146"/>
      <c r="M82" s="146"/>
      <c r="N82" s="147"/>
    </row>
    <row r="83" spans="2:15" x14ac:dyDescent="0.25">
      <c r="B83" s="84"/>
      <c r="C83" s="85"/>
      <c r="D83" s="28">
        <v>87</v>
      </c>
      <c r="E83" s="28" t="s">
        <v>11</v>
      </c>
      <c r="F83" s="28">
        <v>1215</v>
      </c>
      <c r="G83" s="10">
        <v>38.58</v>
      </c>
      <c r="H83" s="56"/>
      <c r="I83" s="57"/>
      <c r="J83" s="56"/>
      <c r="K83" s="146"/>
      <c r="L83" s="146"/>
      <c r="M83" s="146"/>
      <c r="N83" s="147"/>
    </row>
    <row r="84" spans="2:15" x14ac:dyDescent="0.25">
      <c r="B84" s="84"/>
      <c r="C84" s="85"/>
      <c r="D84" s="79">
        <v>88</v>
      </c>
      <c r="E84" s="28" t="s">
        <v>8</v>
      </c>
      <c r="F84" s="28">
        <v>1209</v>
      </c>
      <c r="G84" s="10">
        <v>49.71</v>
      </c>
      <c r="H84" s="56"/>
      <c r="I84" s="57"/>
      <c r="J84" s="56"/>
      <c r="K84" s="146"/>
      <c r="L84" s="146"/>
      <c r="M84" s="146"/>
      <c r="N84" s="147"/>
    </row>
    <row r="85" spans="2:15" x14ac:dyDescent="0.25">
      <c r="B85" s="84"/>
      <c r="C85" s="85"/>
      <c r="D85" s="81"/>
      <c r="E85" s="28" t="s">
        <v>11</v>
      </c>
      <c r="F85" s="28">
        <v>1210</v>
      </c>
      <c r="G85" s="10">
        <v>6.05</v>
      </c>
      <c r="H85" s="56"/>
      <c r="I85" s="57"/>
      <c r="J85" s="56"/>
      <c r="K85" s="146"/>
      <c r="L85" s="146"/>
      <c r="M85" s="146"/>
      <c r="N85" s="147"/>
    </row>
    <row r="86" spans="2:15" x14ac:dyDescent="0.25">
      <c r="B86" s="84"/>
      <c r="C86" s="85"/>
      <c r="D86" s="80"/>
      <c r="E86" s="28" t="s">
        <v>9</v>
      </c>
      <c r="F86" s="28">
        <v>1215</v>
      </c>
      <c r="G86" s="10">
        <v>22.13</v>
      </c>
      <c r="H86" s="56"/>
      <c r="I86" s="57"/>
      <c r="J86" s="56"/>
      <c r="K86" s="146"/>
      <c r="L86" s="146"/>
      <c r="M86" s="146"/>
      <c r="N86" s="147"/>
    </row>
    <row r="87" spans="2:15" x14ac:dyDescent="0.25">
      <c r="B87" s="84"/>
      <c r="C87" s="85"/>
      <c r="D87" s="28">
        <v>89</v>
      </c>
      <c r="E87" s="28" t="s">
        <v>9</v>
      </c>
      <c r="F87" s="28">
        <v>1215</v>
      </c>
      <c r="G87" s="10">
        <v>7.74</v>
      </c>
      <c r="H87" s="56"/>
      <c r="I87" s="57"/>
      <c r="J87" s="56"/>
      <c r="K87" s="146"/>
      <c r="L87" s="146"/>
      <c r="M87" s="146"/>
      <c r="N87" s="147"/>
    </row>
    <row r="88" spans="2:15" x14ac:dyDescent="0.25">
      <c r="B88" s="84"/>
      <c r="C88" s="85"/>
      <c r="D88" s="28">
        <v>90</v>
      </c>
      <c r="E88" s="28" t="s">
        <v>11</v>
      </c>
      <c r="F88" s="28">
        <v>1215</v>
      </c>
      <c r="G88" s="10">
        <v>36.119999999999997</v>
      </c>
      <c r="H88" s="56"/>
      <c r="I88" s="57"/>
      <c r="J88" s="56"/>
      <c r="K88" s="146"/>
      <c r="L88" s="146"/>
      <c r="M88" s="146"/>
      <c r="N88" s="147"/>
    </row>
    <row r="89" spans="2:15" x14ac:dyDescent="0.25">
      <c r="B89" s="84"/>
      <c r="C89" s="85"/>
      <c r="D89" s="28">
        <v>91</v>
      </c>
      <c r="E89" s="28" t="s">
        <v>26</v>
      </c>
      <c r="F89" s="28">
        <v>1215</v>
      </c>
      <c r="G89" s="10">
        <v>11.08</v>
      </c>
      <c r="H89" s="56"/>
      <c r="I89" s="57"/>
      <c r="J89" s="56"/>
      <c r="K89" s="146"/>
      <c r="L89" s="146"/>
      <c r="M89" s="146"/>
      <c r="N89" s="147"/>
    </row>
    <row r="90" spans="2:15" x14ac:dyDescent="0.25">
      <c r="B90" s="84"/>
      <c r="C90" s="85"/>
      <c r="D90" s="28">
        <v>92</v>
      </c>
      <c r="E90" s="28" t="s">
        <v>8</v>
      </c>
      <c r="F90" s="28">
        <v>1215</v>
      </c>
      <c r="G90" s="10">
        <v>22.29</v>
      </c>
      <c r="H90" s="56"/>
      <c r="I90" s="57"/>
      <c r="J90" s="56"/>
      <c r="K90" s="146"/>
      <c r="L90" s="146"/>
      <c r="M90" s="146"/>
      <c r="N90" s="147"/>
    </row>
    <row r="91" spans="2:15" x14ac:dyDescent="0.25">
      <c r="B91" s="84"/>
      <c r="C91" s="85"/>
      <c r="D91" s="28">
        <v>93</v>
      </c>
      <c r="E91" s="28" t="s">
        <v>9</v>
      </c>
      <c r="F91" s="28">
        <v>1215</v>
      </c>
      <c r="G91" s="10">
        <v>19.14</v>
      </c>
      <c r="H91" s="58"/>
      <c r="I91" s="59"/>
      <c r="J91" s="58"/>
      <c r="K91" s="148"/>
      <c r="L91" s="148"/>
      <c r="M91" s="148"/>
      <c r="N91" s="149"/>
    </row>
    <row r="92" spans="2:15" ht="16.5" thickBot="1" x14ac:dyDescent="0.3">
      <c r="B92" s="86"/>
      <c r="C92" s="87"/>
      <c r="D92" s="88" t="s">
        <v>38</v>
      </c>
      <c r="E92" s="88"/>
      <c r="F92" s="88"/>
      <c r="G92" s="37">
        <f>G91+G90+G89+G88+G87+G86+G85+G84+G83+G82+G81+G80+G79+G78+G77+G76+G75</f>
        <v>615.66</v>
      </c>
      <c r="H92" s="52"/>
      <c r="I92" s="52"/>
      <c r="J92" s="52"/>
      <c r="K92" s="52"/>
      <c r="L92" s="52"/>
      <c r="M92" s="52"/>
      <c r="N92" s="53"/>
    </row>
    <row r="93" spans="2:15" ht="16.5" thickBot="1" x14ac:dyDescent="0.3"/>
    <row r="94" spans="2:15" ht="17.25" customHeight="1" x14ac:dyDescent="0.25">
      <c r="B94" s="44" t="s">
        <v>41</v>
      </c>
      <c r="C94" s="45"/>
      <c r="D94" s="45"/>
      <c r="E94" s="45"/>
      <c r="F94" s="45"/>
      <c r="G94" s="42">
        <f>G16+G45+G72+G92</f>
        <v>1951.9899999999998</v>
      </c>
    </row>
    <row r="95" spans="2:15" ht="14.25" customHeight="1" thickBot="1" x14ac:dyDescent="0.3">
      <c r="B95" s="46"/>
      <c r="C95" s="47"/>
      <c r="D95" s="47"/>
      <c r="E95" s="47"/>
      <c r="F95" s="47"/>
      <c r="G95" s="43"/>
    </row>
    <row r="96" spans="2:15" s="1" customFormat="1" ht="17.25" customHeight="1" thickBot="1" x14ac:dyDescent="0.3">
      <c r="B96" s="4"/>
      <c r="C96" s="4"/>
      <c r="D96" s="4"/>
      <c r="E96" s="4"/>
      <c r="F96" s="4"/>
      <c r="G96" s="4"/>
      <c r="H96" s="4"/>
      <c r="I96" s="4"/>
      <c r="L96" s="4"/>
      <c r="M96" s="4"/>
      <c r="N96" s="4"/>
      <c r="O96" s="4"/>
    </row>
    <row r="97" spans="2:15" ht="17.25" customHeight="1" x14ac:dyDescent="0.25">
      <c r="B97" s="44" t="s">
        <v>42</v>
      </c>
      <c r="C97" s="45"/>
      <c r="D97" s="45"/>
      <c r="E97" s="45"/>
      <c r="F97" s="45"/>
      <c r="G97" s="48">
        <v>36582.42</v>
      </c>
    </row>
    <row r="98" spans="2:15" ht="17.25" customHeight="1" thickBot="1" x14ac:dyDescent="0.3">
      <c r="B98" s="46"/>
      <c r="C98" s="47"/>
      <c r="D98" s="47"/>
      <c r="E98" s="47"/>
      <c r="F98" s="47"/>
      <c r="G98" s="49"/>
    </row>
    <row r="99" spans="2:15" s="1" customFormat="1" ht="17.25" customHeight="1" thickBot="1" x14ac:dyDescent="0.3">
      <c r="B99" s="4"/>
      <c r="C99" s="4"/>
      <c r="D99" s="4"/>
      <c r="E99" s="4"/>
      <c r="F99" s="4"/>
      <c r="G99" s="4"/>
      <c r="H99" s="4"/>
      <c r="I99" s="4"/>
      <c r="L99" s="4"/>
      <c r="M99" s="4"/>
      <c r="N99" s="4"/>
      <c r="O99" s="4"/>
    </row>
    <row r="100" spans="2:15" s="1" customFormat="1" ht="17.25" customHeight="1" x14ac:dyDescent="0.25">
      <c r="B100" s="44" t="s">
        <v>43</v>
      </c>
      <c r="C100" s="45"/>
      <c r="D100" s="45"/>
      <c r="E100" s="45"/>
      <c r="F100" s="45"/>
      <c r="G100" s="50">
        <f>G94/G97*100</f>
        <v>5.3358689775034014</v>
      </c>
      <c r="H100" s="4"/>
      <c r="I100" s="4"/>
      <c r="L100" s="4"/>
      <c r="M100" s="4"/>
      <c r="N100" s="4"/>
      <c r="O100" s="4"/>
    </row>
    <row r="101" spans="2:15" s="1" customFormat="1" ht="17.25" customHeight="1" thickBot="1" x14ac:dyDescent="0.3">
      <c r="B101" s="46"/>
      <c r="C101" s="47"/>
      <c r="D101" s="47"/>
      <c r="E101" s="47"/>
      <c r="F101" s="47"/>
      <c r="G101" s="51"/>
      <c r="H101" s="4"/>
      <c r="I101" s="4"/>
      <c r="L101" s="4"/>
      <c r="M101" s="4"/>
      <c r="N101" s="4"/>
      <c r="O101" s="4"/>
    </row>
    <row r="102" spans="2:15" ht="17.25" customHeight="1" thickBot="1" x14ac:dyDescent="0.3"/>
    <row r="103" spans="2:15" ht="15" customHeight="1" x14ac:dyDescent="0.3">
      <c r="F103" s="25" t="s">
        <v>22</v>
      </c>
      <c r="G103" s="21">
        <f>G15</f>
        <v>1.45</v>
      </c>
    </row>
    <row r="104" spans="2:15" ht="15" customHeight="1" x14ac:dyDescent="0.3">
      <c r="F104" s="26" t="s">
        <v>39</v>
      </c>
      <c r="G104" s="22">
        <f>G92</f>
        <v>615.66</v>
      </c>
    </row>
    <row r="105" spans="2:15" ht="15" customHeight="1" x14ac:dyDescent="0.3">
      <c r="F105" s="26" t="s">
        <v>12</v>
      </c>
      <c r="G105" s="23">
        <f>G9+G10+G11+G12+G13+G14+G46+G47+G48+G49+G50+G51+G52+G53+G54+G55</f>
        <v>522.39</v>
      </c>
    </row>
    <row r="106" spans="2:15" ht="18.75" x14ac:dyDescent="0.3">
      <c r="F106" s="26" t="s">
        <v>28</v>
      </c>
      <c r="G106" s="22">
        <f>G45</f>
        <v>442.9799999999999</v>
      </c>
      <c r="I106" s="20"/>
    </row>
    <row r="107" spans="2:15" ht="19.5" thickBot="1" x14ac:dyDescent="0.35">
      <c r="F107" s="27" t="s">
        <v>20</v>
      </c>
      <c r="G107" s="24">
        <f>G56+G57+G58+G59+G60+G61+G62+G63+G64+G65+G66+G67+G68+G69+G70+G71</f>
        <v>369.51000000000005</v>
      </c>
    </row>
  </sheetData>
  <mergeCells count="75">
    <mergeCell ref="D77:D78"/>
    <mergeCell ref="D84:D86"/>
    <mergeCell ref="B75:C92"/>
    <mergeCell ref="D92:F92"/>
    <mergeCell ref="H92:N92"/>
    <mergeCell ref="H75:I91"/>
    <mergeCell ref="J75:N91"/>
    <mergeCell ref="B73:C73"/>
    <mergeCell ref="H73:I73"/>
    <mergeCell ref="J73:N73"/>
    <mergeCell ref="B74:C74"/>
    <mergeCell ref="H74:I74"/>
    <mergeCell ref="J74:N74"/>
    <mergeCell ref="B9:C16"/>
    <mergeCell ref="B37:C37"/>
    <mergeCell ref="H37:I37"/>
    <mergeCell ref="J37:N37"/>
    <mergeCell ref="B36:C36"/>
    <mergeCell ref="H36:I36"/>
    <mergeCell ref="J36:N36"/>
    <mergeCell ref="J13:N14"/>
    <mergeCell ref="H9:I14"/>
    <mergeCell ref="J9:N12"/>
    <mergeCell ref="D9:D12"/>
    <mergeCell ref="D16:F16"/>
    <mergeCell ref="D17:D20"/>
    <mergeCell ref="D21:D23"/>
    <mergeCell ref="D13:D14"/>
    <mergeCell ref="H15:I15"/>
    <mergeCell ref="B2:F2"/>
    <mergeCell ref="B1:G1"/>
    <mergeCell ref="B4:N5"/>
    <mergeCell ref="B7:C7"/>
    <mergeCell ref="H8:I8"/>
    <mergeCell ref="J8:N8"/>
    <mergeCell ref="B8:C8"/>
    <mergeCell ref="H7:I7"/>
    <mergeCell ref="J7:N7"/>
    <mergeCell ref="J15:N15"/>
    <mergeCell ref="B17:C35"/>
    <mergeCell ref="D38:D40"/>
    <mergeCell ref="D41:D44"/>
    <mergeCell ref="B38:C45"/>
    <mergeCell ref="D45:F45"/>
    <mergeCell ref="D29:D31"/>
    <mergeCell ref="D32:D35"/>
    <mergeCell ref="D24:D25"/>
    <mergeCell ref="H16:N16"/>
    <mergeCell ref="D26:D28"/>
    <mergeCell ref="H45:N45"/>
    <mergeCell ref="H17:I35"/>
    <mergeCell ref="H38:I44"/>
    <mergeCell ref="J17:N35"/>
    <mergeCell ref="J38:N44"/>
    <mergeCell ref="D46:D50"/>
    <mergeCell ref="D51:D52"/>
    <mergeCell ref="D53:D55"/>
    <mergeCell ref="B46:C72"/>
    <mergeCell ref="D72:F72"/>
    <mergeCell ref="D56:D57"/>
    <mergeCell ref="D58:D61"/>
    <mergeCell ref="D62:D66"/>
    <mergeCell ref="D68:D69"/>
    <mergeCell ref="D70:D71"/>
    <mergeCell ref="H72:N72"/>
    <mergeCell ref="H46:I55"/>
    <mergeCell ref="J46:N55"/>
    <mergeCell ref="H56:I71"/>
    <mergeCell ref="J56:N71"/>
    <mergeCell ref="B94:F95"/>
    <mergeCell ref="G94:G95"/>
    <mergeCell ref="B97:F98"/>
    <mergeCell ref="G97:G98"/>
    <mergeCell ref="B100:F101"/>
    <mergeCell ref="G100:G101"/>
  </mergeCells>
  <pageMargins left="0" right="0.66302083333333328" top="0.5" bottom="0.5" header="0.3" footer="0.3"/>
  <pageSetup scale="95" orientation="landscape" r:id="rId1"/>
  <headerFooter>
    <oddFooter>&amp;L           &amp;"Times New Roman,Regular"&amp;10Петра Медић&amp;CPage &amp;P&amp;R&amp;"Times New Roman,Regular"&amp;10Јануар.2023. 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2023-01-12T23:06:09Z</cp:lastPrinted>
  <dcterms:created xsi:type="dcterms:W3CDTF">2022-12-20T20:29:40Z</dcterms:created>
  <dcterms:modified xsi:type="dcterms:W3CDTF">2023-10-16T07:04:43Z</dcterms:modified>
</cp:coreProperties>
</file>