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4355" windowHeight="71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1" i="1" l="1"/>
  <c r="O24" i="1" l="1"/>
  <c r="G55" i="1" l="1"/>
  <c r="H55" i="1"/>
  <c r="I55" i="1"/>
  <c r="J55" i="1"/>
  <c r="K55" i="1"/>
  <c r="L55" i="1"/>
  <c r="M55" i="1"/>
  <c r="N55" i="1"/>
  <c r="F55" i="1"/>
  <c r="H57" i="1"/>
  <c r="I57" i="1"/>
  <c r="G29" i="1"/>
  <c r="H29" i="1"/>
  <c r="I29" i="1"/>
  <c r="J29" i="1"/>
  <c r="K29" i="1"/>
  <c r="O29" i="1" s="1"/>
  <c r="L29" i="1"/>
  <c r="M29" i="1"/>
  <c r="N29" i="1"/>
  <c r="F29" i="1"/>
  <c r="G24" i="1"/>
  <c r="H24" i="1"/>
  <c r="I24" i="1"/>
  <c r="J24" i="1"/>
  <c r="J57" i="1" s="1"/>
  <c r="K24" i="1"/>
  <c r="L24" i="1"/>
  <c r="M24" i="1"/>
  <c r="M57" i="1" s="1"/>
  <c r="N24" i="1"/>
  <c r="N57" i="1" s="1"/>
  <c r="F24" i="1"/>
  <c r="L57" i="1" l="1"/>
  <c r="K57" i="1"/>
  <c r="G57" i="1"/>
  <c r="F57" i="1"/>
</calcChain>
</file>

<file path=xl/sharedStrings.xml><?xml version="1.0" encoding="utf-8"?>
<sst xmlns="http://schemas.openxmlformats.org/spreadsheetml/2006/main" count="94" uniqueCount="35">
  <si>
    <t>Одјел</t>
  </si>
  <si>
    <t>Одсјек</t>
  </si>
  <si>
    <t>Високе шуме неподесне за газдовање</t>
  </si>
  <si>
    <t>Изданачке шуме неподесне за газдовање</t>
  </si>
  <si>
    <t>Привредна јединица</t>
  </si>
  <si>
    <t xml:space="preserve">Газдинска класа </t>
  </si>
  <si>
    <t>24. ШГ "ТРЕСКАВИЦА" ТРНОВО</t>
  </si>
  <si>
    <t xml:space="preserve">      ШПП "ТРНОВСКО"</t>
  </si>
  <si>
    <t>ТАБЕЛАРНИ  ПРЕГЛЕД  РЕПРЕЗЕНТАТИВНИХ  ШУМА НА ШПП "ТРНОВСКО"</t>
  </si>
  <si>
    <t xml:space="preserve">Површина </t>
  </si>
  <si>
    <t xml:space="preserve">(ha) </t>
  </si>
  <si>
    <t xml:space="preserve">Високе шуме са природном обновм ј/с бк </t>
  </si>
  <si>
    <t xml:space="preserve">Високе шуме са природном обновм бк/ол/пл      </t>
  </si>
  <si>
    <t xml:space="preserve">Високе деградиране шуме лишћ     </t>
  </si>
  <si>
    <t xml:space="preserve">Шумске културе см/цб/бг     </t>
  </si>
  <si>
    <t xml:space="preserve">Изданачке шуме        </t>
  </si>
  <si>
    <t xml:space="preserve">Површине подесне за пошумљавање и газдовање      </t>
  </si>
  <si>
    <t>"Црна ријека - Жељезница"</t>
  </si>
  <si>
    <t>а</t>
  </si>
  <si>
    <t>b</t>
  </si>
  <si>
    <t>c</t>
  </si>
  <si>
    <t>Укупно ПЈ "Ц Р Жељезница"</t>
  </si>
  <si>
    <t>"Хојта -Пресјеница"</t>
  </si>
  <si>
    <t>86/2</t>
  </si>
  <si>
    <t>a</t>
  </si>
  <si>
    <t>d</t>
  </si>
  <si>
    <t>Укупно ПЈ "Х Пресјеница"</t>
  </si>
  <si>
    <t>"Касиндолска ријека"</t>
  </si>
  <si>
    <t>80/1</t>
  </si>
  <si>
    <t>80/2</t>
  </si>
  <si>
    <t>Укупно ПЈ "К ријека"</t>
  </si>
  <si>
    <t>Укупно репрезентативне шуме на ШПП "Трновско"</t>
  </si>
  <si>
    <t>Укупно неспорне површине на ШПП "Трновско"</t>
  </si>
  <si>
    <t>Процентуално учешће репрезентативних шума на ШПП "Трновско"</t>
  </si>
  <si>
    <t>Укупно спорне површине (узурпације) на ШПП "Трновско"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</si>
</sst>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3" fillId="2" borderId="2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0" applyFont="1"/>
    <xf numFmtId="2" fontId="0" fillId="0" borderId="0" xfId="0" applyNumberFormat="1"/>
    <xf numFmtId="2" fontId="4" fillId="0" borderId="0" xfId="0" applyNumberFormat="1" applyFont="1"/>
    <xf numFmtId="0" fontId="8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6" fillId="0" borderId="18" xfId="0" applyNumberFormat="1" applyFont="1" applyBorder="1"/>
    <xf numFmtId="2" fontId="6" fillId="0" borderId="19" xfId="0" applyNumberFormat="1" applyFont="1" applyBorder="1"/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/>
    <xf numFmtId="2" fontId="6" fillId="0" borderId="20" xfId="0" applyNumberFormat="1" applyFont="1" applyBorder="1"/>
    <xf numFmtId="0" fontId="8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/>
    <xf numFmtId="2" fontId="6" fillId="0" borderId="16" xfId="0" applyNumberFormat="1" applyFont="1" applyBorder="1"/>
    <xf numFmtId="2" fontId="6" fillId="0" borderId="3" xfId="0" applyNumberFormat="1" applyFont="1" applyBorder="1" applyAlignment="1">
      <alignment horizontal="right"/>
    </xf>
    <xf numFmtId="0" fontId="6" fillId="0" borderId="21" xfId="0" applyFont="1" applyBorder="1" applyAlignment="1">
      <alignment horizontal="center" vertical="center" wrapText="1"/>
    </xf>
    <xf numFmtId="2" fontId="6" fillId="0" borderId="21" xfId="0" applyNumberFormat="1" applyFont="1" applyBorder="1"/>
    <xf numFmtId="2" fontId="6" fillId="0" borderId="22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2" fontId="6" fillId="3" borderId="21" xfId="0" applyNumberFormat="1" applyFont="1" applyFill="1" applyBorder="1"/>
    <xf numFmtId="2" fontId="6" fillId="3" borderId="22" xfId="0" applyNumberFormat="1" applyFont="1" applyFill="1" applyBorder="1"/>
    <xf numFmtId="0" fontId="4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6" fillId="4" borderId="0" xfId="0" applyNumberFormat="1" applyFont="1" applyFill="1" applyBorder="1"/>
    <xf numFmtId="2" fontId="0" fillId="4" borderId="0" xfId="0" applyNumberFormat="1" applyFill="1" applyBorder="1"/>
    <xf numFmtId="0" fontId="0" fillId="4" borderId="0" xfId="0" applyFill="1" applyBorder="1"/>
    <xf numFmtId="0" fontId="6" fillId="0" borderId="2" xfId="0" applyFont="1" applyBorder="1" applyAlignment="1">
      <alignment horizontal="center" vertical="center"/>
    </xf>
    <xf numFmtId="2" fontId="6" fillId="3" borderId="23" xfId="0" applyNumberFormat="1" applyFont="1" applyFill="1" applyBorder="1"/>
    <xf numFmtId="0" fontId="3" fillId="0" borderId="0" xfId="1" applyFont="1"/>
    <xf numFmtId="0" fontId="9" fillId="0" borderId="0" xfId="1" applyFont="1"/>
    <xf numFmtId="0" fontId="10" fillId="0" borderId="0" xfId="0" applyFont="1"/>
    <xf numFmtId="0" fontId="6" fillId="0" borderId="2" xfId="0" applyFont="1" applyBorder="1" applyAlignment="1">
      <alignment horizontal="right" vertical="center"/>
    </xf>
    <xf numFmtId="2" fontId="6" fillId="3" borderId="30" xfId="0" applyNumberFormat="1" applyFont="1" applyFill="1" applyBorder="1"/>
    <xf numFmtId="2" fontId="6" fillId="3" borderId="31" xfId="0" applyNumberFormat="1" applyFont="1" applyFill="1" applyBorder="1"/>
    <xf numFmtId="2" fontId="6" fillId="3" borderId="33" xfId="0" applyNumberFormat="1" applyFont="1" applyFill="1" applyBorder="1"/>
    <xf numFmtId="2" fontId="7" fillId="3" borderId="25" xfId="0" applyNumberFormat="1" applyFont="1" applyFill="1" applyBorder="1" applyAlignment="1">
      <alignment horizontal="right" vertical="center"/>
    </xf>
    <xf numFmtId="2" fontId="7" fillId="3" borderId="26" xfId="0" applyNumberFormat="1" applyFont="1" applyFill="1" applyBorder="1" applyAlignment="1">
      <alignment horizontal="right" vertical="center"/>
    </xf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3" borderId="4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11" fillId="3" borderId="26" xfId="0" applyFont="1" applyFill="1" applyBorder="1" applyAlignment="1">
      <alignment vertical="center"/>
    </xf>
    <xf numFmtId="0" fontId="11" fillId="3" borderId="6" xfId="0" applyFont="1" applyFill="1" applyBorder="1"/>
    <xf numFmtId="2" fontId="11" fillId="3" borderId="26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8"/>
  <sheetViews>
    <sheetView tabSelected="1" view="pageLayout" zoomScaleNormal="100" workbookViewId="0">
      <selection activeCell="N57" sqref="N57"/>
    </sheetView>
  </sheetViews>
  <sheetFormatPr defaultRowHeight="15" x14ac:dyDescent="0.25"/>
  <cols>
    <col min="1" max="1" width="3.5703125" customWidth="1"/>
    <col min="2" max="2" width="17.85546875" style="10" customWidth="1"/>
    <col min="3" max="3" width="7.5703125" style="10" customWidth="1"/>
    <col min="4" max="4" width="7.85546875" style="10" customWidth="1"/>
    <col min="5" max="5" width="12.140625" style="10" customWidth="1"/>
    <col min="6" max="6" width="11" style="10" customWidth="1"/>
    <col min="7" max="7" width="13.5703125" style="10" customWidth="1"/>
    <col min="8" max="8" width="13.85546875" style="10" customWidth="1"/>
    <col min="9" max="9" width="13.7109375" style="10" customWidth="1"/>
    <col min="10" max="10" width="10.85546875" style="10" customWidth="1"/>
    <col min="11" max="11" width="11.7109375" style="10" customWidth="1"/>
    <col min="12" max="12" width="14.85546875" style="10" customWidth="1"/>
    <col min="13" max="13" width="14" style="10" customWidth="1"/>
    <col min="14" max="14" width="15.140625" style="10" customWidth="1"/>
  </cols>
  <sheetData>
    <row r="1" spans="2:15" s="44" customFormat="1" ht="15.75" x14ac:dyDescent="0.25">
      <c r="B1" s="85" t="s">
        <v>6</v>
      </c>
      <c r="C1" s="85"/>
      <c r="D1" s="85"/>
      <c r="E1" s="85"/>
      <c r="F1" s="85"/>
      <c r="G1" s="42"/>
      <c r="H1" s="42"/>
      <c r="I1" s="42"/>
      <c r="J1" s="42"/>
      <c r="K1" s="42"/>
      <c r="L1" s="42"/>
      <c r="M1" s="42"/>
      <c r="N1" s="42"/>
      <c r="O1" s="43"/>
    </row>
    <row r="2" spans="2:15" s="44" customFormat="1" ht="15.75" x14ac:dyDescent="0.25">
      <c r="B2" s="85" t="s">
        <v>7</v>
      </c>
      <c r="C2" s="85"/>
      <c r="D2" s="85"/>
      <c r="E2" s="85"/>
      <c r="F2" s="32"/>
      <c r="G2" s="42"/>
      <c r="H2" s="42"/>
      <c r="I2" s="42"/>
      <c r="J2" s="42"/>
      <c r="K2" s="42"/>
      <c r="L2" s="42"/>
      <c r="M2" s="42"/>
      <c r="N2" s="42"/>
      <c r="O2" s="43"/>
    </row>
    <row r="3" spans="2:15" ht="16.5" thickBot="1" x14ac:dyDescent="0.3">
      <c r="B3" s="3"/>
      <c r="C3" s="3"/>
      <c r="D3" s="3"/>
      <c r="E3" s="2"/>
      <c r="F3" s="2"/>
      <c r="G3" s="9"/>
      <c r="H3" s="9"/>
      <c r="I3" s="9"/>
      <c r="J3" s="9"/>
      <c r="K3" s="9"/>
      <c r="L3" s="9"/>
      <c r="M3" s="9"/>
      <c r="N3" s="9"/>
      <c r="O3" s="1"/>
    </row>
    <row r="4" spans="2:15" ht="16.5" thickBot="1" x14ac:dyDescent="0.3">
      <c r="B4" s="86" t="s">
        <v>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  <c r="O4" s="1"/>
    </row>
    <row r="5" spans="2:15" ht="15.75" thickBot="1" x14ac:dyDescent="0.3"/>
    <row r="6" spans="2:15" ht="22.5" customHeight="1" x14ac:dyDescent="0.25">
      <c r="B6" s="71" t="s">
        <v>4</v>
      </c>
      <c r="C6" s="64" t="s">
        <v>0</v>
      </c>
      <c r="D6" s="64" t="s">
        <v>1</v>
      </c>
      <c r="E6" s="64" t="s">
        <v>5</v>
      </c>
      <c r="F6" s="64" t="s">
        <v>9</v>
      </c>
      <c r="G6" s="64" t="s">
        <v>11</v>
      </c>
      <c r="H6" s="64" t="s">
        <v>12</v>
      </c>
      <c r="I6" s="64" t="s">
        <v>13</v>
      </c>
      <c r="J6" s="64" t="s">
        <v>14</v>
      </c>
      <c r="K6" s="64" t="s">
        <v>15</v>
      </c>
      <c r="L6" s="64" t="s">
        <v>16</v>
      </c>
      <c r="M6" s="74" t="s">
        <v>2</v>
      </c>
      <c r="N6" s="51" t="s">
        <v>3</v>
      </c>
    </row>
    <row r="7" spans="2:15" ht="22.5" customHeight="1" x14ac:dyDescent="0.25">
      <c r="B7" s="72"/>
      <c r="C7" s="65"/>
      <c r="D7" s="65"/>
      <c r="E7" s="65"/>
      <c r="F7" s="65"/>
      <c r="G7" s="65"/>
      <c r="H7" s="65"/>
      <c r="I7" s="65"/>
      <c r="J7" s="65"/>
      <c r="K7" s="65"/>
      <c r="L7" s="65"/>
      <c r="M7" s="75"/>
      <c r="N7" s="52"/>
    </row>
    <row r="8" spans="2:15" ht="22.5" customHeight="1" x14ac:dyDescent="0.25">
      <c r="B8" s="72"/>
      <c r="C8" s="65"/>
      <c r="D8" s="65"/>
      <c r="E8" s="65"/>
      <c r="F8" s="65"/>
      <c r="G8" s="65"/>
      <c r="H8" s="65"/>
      <c r="I8" s="65"/>
      <c r="J8" s="65"/>
      <c r="K8" s="65"/>
      <c r="L8" s="65"/>
      <c r="M8" s="75"/>
      <c r="N8" s="52"/>
    </row>
    <row r="9" spans="2:15" ht="22.5" customHeight="1" x14ac:dyDescent="0.25">
      <c r="B9" s="72"/>
      <c r="C9" s="65"/>
      <c r="D9" s="65"/>
      <c r="E9" s="65"/>
      <c r="F9" s="65"/>
      <c r="G9" s="65"/>
      <c r="H9" s="65"/>
      <c r="I9" s="65"/>
      <c r="J9" s="65"/>
      <c r="K9" s="65"/>
      <c r="L9" s="65"/>
      <c r="M9" s="75"/>
      <c r="N9" s="52"/>
    </row>
    <row r="10" spans="2:15" ht="22.5" customHeight="1" x14ac:dyDescent="0.25">
      <c r="B10" s="73"/>
      <c r="C10" s="66"/>
      <c r="D10" s="66"/>
      <c r="E10" s="66"/>
      <c r="F10" s="4" t="s">
        <v>10</v>
      </c>
      <c r="G10" s="4" t="s">
        <v>10</v>
      </c>
      <c r="H10" s="4" t="s">
        <v>10</v>
      </c>
      <c r="I10" s="4" t="s">
        <v>10</v>
      </c>
      <c r="J10" s="4" t="s">
        <v>10</v>
      </c>
      <c r="K10" s="4" t="s">
        <v>10</v>
      </c>
      <c r="L10" s="4" t="s">
        <v>10</v>
      </c>
      <c r="M10" s="4" t="s">
        <v>10</v>
      </c>
      <c r="N10" s="8" t="s">
        <v>10</v>
      </c>
    </row>
    <row r="11" spans="2:15" ht="13.5" customHeight="1" thickBot="1" x14ac:dyDescent="0.3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7">
        <v>13</v>
      </c>
    </row>
    <row r="12" spans="2:15" ht="16.5" customHeight="1" x14ac:dyDescent="0.25">
      <c r="B12" s="81" t="s">
        <v>17</v>
      </c>
      <c r="C12" s="84">
        <v>1</v>
      </c>
      <c r="D12" s="13" t="s">
        <v>19</v>
      </c>
      <c r="E12" s="14">
        <v>4130</v>
      </c>
      <c r="F12" s="15">
        <v>29.19</v>
      </c>
      <c r="G12" s="15"/>
      <c r="H12" s="15"/>
      <c r="I12" s="15"/>
      <c r="J12" s="15"/>
      <c r="K12" s="15">
        <v>29.19</v>
      </c>
      <c r="L12" s="15"/>
      <c r="M12" s="15"/>
      <c r="N12" s="16"/>
    </row>
    <row r="13" spans="2:15" ht="16.5" customHeight="1" x14ac:dyDescent="0.25">
      <c r="B13" s="53"/>
      <c r="C13" s="59"/>
      <c r="D13" s="17" t="s">
        <v>20</v>
      </c>
      <c r="E13" s="18">
        <v>4240</v>
      </c>
      <c r="F13" s="19">
        <v>3.94</v>
      </c>
      <c r="G13" s="19"/>
      <c r="H13" s="19"/>
      <c r="I13" s="19"/>
      <c r="J13" s="19"/>
      <c r="K13" s="19">
        <v>3.94</v>
      </c>
      <c r="L13" s="19"/>
      <c r="M13" s="19"/>
      <c r="N13" s="20"/>
    </row>
    <row r="14" spans="2:15" ht="16.5" customHeight="1" x14ac:dyDescent="0.25">
      <c r="B14" s="53"/>
      <c r="C14" s="18">
        <v>3</v>
      </c>
      <c r="D14" s="18" t="s">
        <v>18</v>
      </c>
      <c r="E14" s="18">
        <v>4230</v>
      </c>
      <c r="F14" s="19">
        <v>45.89</v>
      </c>
      <c r="G14" s="19"/>
      <c r="H14" s="19"/>
      <c r="I14" s="19"/>
      <c r="J14" s="19"/>
      <c r="K14" s="19">
        <v>45.89</v>
      </c>
      <c r="L14" s="19"/>
      <c r="M14" s="19"/>
      <c r="N14" s="20"/>
    </row>
    <row r="15" spans="2:15" ht="16.5" customHeight="1" x14ac:dyDescent="0.25">
      <c r="B15" s="53"/>
      <c r="C15" s="18">
        <v>108</v>
      </c>
      <c r="D15" s="17" t="s">
        <v>20</v>
      </c>
      <c r="E15" s="18">
        <v>1212</v>
      </c>
      <c r="F15" s="19">
        <v>2.57</v>
      </c>
      <c r="G15" s="19">
        <v>2.57</v>
      </c>
      <c r="H15" s="19"/>
      <c r="I15" s="19"/>
      <c r="J15" s="19"/>
      <c r="K15" s="19"/>
      <c r="L15" s="19"/>
      <c r="M15" s="19"/>
      <c r="N15" s="20"/>
    </row>
    <row r="16" spans="2:15" ht="16.5" customHeight="1" x14ac:dyDescent="0.25">
      <c r="B16" s="53"/>
      <c r="C16" s="18">
        <v>111</v>
      </c>
      <c r="D16" s="18" t="s">
        <v>18</v>
      </c>
      <c r="E16" s="18">
        <v>1109</v>
      </c>
      <c r="F16" s="19">
        <v>33.409999999999997</v>
      </c>
      <c r="G16" s="19"/>
      <c r="H16" s="19">
        <v>33.409999999999997</v>
      </c>
      <c r="I16" s="19"/>
      <c r="J16" s="19"/>
      <c r="K16" s="19"/>
      <c r="L16" s="19"/>
      <c r="M16" s="19"/>
      <c r="N16" s="20"/>
    </row>
    <row r="17" spans="2:15" ht="16.5" customHeight="1" x14ac:dyDescent="0.25">
      <c r="B17" s="53"/>
      <c r="C17" s="18">
        <v>112</v>
      </c>
      <c r="D17" s="18"/>
      <c r="E17" s="18">
        <v>1209</v>
      </c>
      <c r="F17" s="19">
        <v>77.22</v>
      </c>
      <c r="G17" s="19">
        <v>77.22</v>
      </c>
      <c r="H17" s="19"/>
      <c r="I17" s="19"/>
      <c r="J17" s="19"/>
      <c r="K17" s="19"/>
      <c r="L17" s="19"/>
      <c r="M17" s="19"/>
      <c r="N17" s="20"/>
    </row>
    <row r="18" spans="2:15" ht="16.5" customHeight="1" x14ac:dyDescent="0.25">
      <c r="B18" s="53"/>
      <c r="C18" s="18">
        <v>114</v>
      </c>
      <c r="D18" s="18" t="s">
        <v>18</v>
      </c>
      <c r="E18" s="18">
        <v>1109</v>
      </c>
      <c r="F18" s="19">
        <v>49.04</v>
      </c>
      <c r="G18" s="19"/>
      <c r="H18" s="19">
        <v>49.04</v>
      </c>
      <c r="I18" s="19"/>
      <c r="J18" s="19"/>
      <c r="K18" s="19"/>
      <c r="L18" s="19"/>
      <c r="M18" s="19"/>
      <c r="N18" s="20"/>
    </row>
    <row r="19" spans="2:15" ht="16.5" customHeight="1" x14ac:dyDescent="0.25">
      <c r="B19" s="53"/>
      <c r="C19" s="58">
        <v>159</v>
      </c>
      <c r="D19" s="18" t="s">
        <v>18</v>
      </c>
      <c r="E19" s="18">
        <v>1109</v>
      </c>
      <c r="F19" s="19">
        <v>8.1999999999999993</v>
      </c>
      <c r="G19" s="19"/>
      <c r="H19" s="19">
        <v>8.1999999999999993</v>
      </c>
      <c r="I19" s="19"/>
      <c r="J19" s="19"/>
      <c r="K19" s="19"/>
      <c r="L19" s="19"/>
      <c r="M19" s="19"/>
      <c r="N19" s="20"/>
    </row>
    <row r="20" spans="2:15" ht="16.5" customHeight="1" x14ac:dyDescent="0.25">
      <c r="B20" s="53"/>
      <c r="C20" s="59"/>
      <c r="D20" s="21" t="s">
        <v>19</v>
      </c>
      <c r="E20" s="18">
        <v>2113</v>
      </c>
      <c r="F20" s="19">
        <v>32.42</v>
      </c>
      <c r="G20" s="19"/>
      <c r="H20" s="19"/>
      <c r="I20" s="19">
        <v>32.42</v>
      </c>
      <c r="J20" s="19"/>
      <c r="K20" s="19"/>
      <c r="L20" s="19"/>
      <c r="M20" s="19"/>
      <c r="N20" s="20"/>
    </row>
    <row r="21" spans="2:15" ht="16.5" customHeight="1" x14ac:dyDescent="0.25">
      <c r="B21" s="53"/>
      <c r="C21" s="62">
        <v>160</v>
      </c>
      <c r="D21" s="18" t="s">
        <v>18</v>
      </c>
      <c r="E21" s="18">
        <v>2113</v>
      </c>
      <c r="F21" s="19">
        <v>28.07</v>
      </c>
      <c r="G21" s="19"/>
      <c r="H21" s="19"/>
      <c r="I21" s="19">
        <v>28.07</v>
      </c>
      <c r="J21" s="19"/>
      <c r="K21" s="19"/>
      <c r="L21" s="19"/>
      <c r="M21" s="19"/>
      <c r="N21" s="20"/>
    </row>
    <row r="22" spans="2:15" ht="16.5" customHeight="1" x14ac:dyDescent="0.25">
      <c r="B22" s="53"/>
      <c r="C22" s="62"/>
      <c r="D22" s="18" t="s">
        <v>19</v>
      </c>
      <c r="E22" s="18">
        <v>4240</v>
      </c>
      <c r="F22" s="19">
        <v>11.59</v>
      </c>
      <c r="G22" s="19"/>
      <c r="H22" s="19"/>
      <c r="I22" s="19"/>
      <c r="J22" s="19"/>
      <c r="K22" s="19">
        <v>11.59</v>
      </c>
      <c r="L22" s="19"/>
      <c r="M22" s="19"/>
      <c r="N22" s="20"/>
    </row>
    <row r="23" spans="2:15" ht="16.5" customHeight="1" x14ac:dyDescent="0.25">
      <c r="B23" s="53"/>
      <c r="C23" s="62"/>
      <c r="D23" s="18" t="s">
        <v>20</v>
      </c>
      <c r="E23" s="18">
        <v>4240</v>
      </c>
      <c r="F23" s="19">
        <v>11.7</v>
      </c>
      <c r="G23" s="19"/>
      <c r="H23" s="19"/>
      <c r="I23" s="19"/>
      <c r="J23" s="19"/>
      <c r="K23" s="19">
        <v>11.7</v>
      </c>
      <c r="L23" s="19"/>
      <c r="M23" s="19"/>
      <c r="N23" s="20"/>
    </row>
    <row r="24" spans="2:15" ht="15.75" customHeight="1" thickBot="1" x14ac:dyDescent="0.3">
      <c r="B24" s="82"/>
      <c r="C24" s="83" t="s">
        <v>21</v>
      </c>
      <c r="D24" s="83"/>
      <c r="E24" s="83"/>
      <c r="F24" s="46">
        <f>F12+F13+F14+F15+F16+F17+F18+F19+F20+F21+F22+F23</f>
        <v>333.23999999999995</v>
      </c>
      <c r="G24" s="47">
        <f t="shared" ref="G24:N24" si="0">G12+G13+G14+G15+G16+G17+G18+G19+G20+G21+G22+G23</f>
        <v>79.789999999999992</v>
      </c>
      <c r="H24" s="47">
        <f t="shared" si="0"/>
        <v>90.649999999999991</v>
      </c>
      <c r="I24" s="47">
        <f t="shared" si="0"/>
        <v>60.49</v>
      </c>
      <c r="J24" s="47">
        <f t="shared" si="0"/>
        <v>0</v>
      </c>
      <c r="K24" s="47">
        <f t="shared" si="0"/>
        <v>102.31000000000002</v>
      </c>
      <c r="L24" s="47">
        <f t="shared" si="0"/>
        <v>0</v>
      </c>
      <c r="M24" s="47">
        <f t="shared" si="0"/>
        <v>0</v>
      </c>
      <c r="N24" s="47">
        <f t="shared" si="0"/>
        <v>0</v>
      </c>
      <c r="O24" s="11">
        <f>G24+H24+I24+J24+K24+L24+M24+N24</f>
        <v>333.24</v>
      </c>
    </row>
    <row r="25" spans="2:15" ht="15.75" customHeight="1" x14ac:dyDescent="0.25">
      <c r="B25" s="53" t="s">
        <v>22</v>
      </c>
      <c r="C25" s="40">
        <v>51</v>
      </c>
      <c r="D25" s="40" t="s">
        <v>25</v>
      </c>
      <c r="E25" s="40">
        <v>6104</v>
      </c>
      <c r="F25" s="45">
        <v>9.09</v>
      </c>
      <c r="G25" s="23"/>
      <c r="H25" s="23"/>
      <c r="I25" s="23"/>
      <c r="J25" s="23"/>
      <c r="K25" s="23"/>
      <c r="L25" s="23"/>
      <c r="M25" s="23">
        <v>9.09</v>
      </c>
      <c r="N25" s="24"/>
    </row>
    <row r="26" spans="2:15" ht="15.75" customHeight="1" x14ac:dyDescent="0.25">
      <c r="B26" s="53"/>
      <c r="C26" s="18">
        <v>81</v>
      </c>
      <c r="D26" s="18" t="s">
        <v>18</v>
      </c>
      <c r="E26" s="18">
        <v>2415</v>
      </c>
      <c r="F26" s="22">
        <v>14.1</v>
      </c>
      <c r="G26" s="23"/>
      <c r="H26" s="23"/>
      <c r="I26" s="23">
        <v>14.1</v>
      </c>
      <c r="J26" s="23"/>
      <c r="K26" s="23"/>
      <c r="L26" s="23"/>
      <c r="M26" s="23"/>
      <c r="N26" s="24"/>
    </row>
    <row r="27" spans="2:15" ht="15.75" customHeight="1" x14ac:dyDescent="0.25">
      <c r="B27" s="53"/>
      <c r="C27" s="18"/>
      <c r="D27" s="18" t="s">
        <v>19</v>
      </c>
      <c r="E27" s="18">
        <v>4130</v>
      </c>
      <c r="F27" s="25">
        <v>56.01</v>
      </c>
      <c r="G27" s="19"/>
      <c r="H27" s="19"/>
      <c r="I27" s="19"/>
      <c r="J27" s="19"/>
      <c r="K27" s="19">
        <v>56.01</v>
      </c>
      <c r="L27" s="19"/>
      <c r="M27" s="19"/>
      <c r="N27" s="20"/>
    </row>
    <row r="28" spans="2:15" ht="15.75" customHeight="1" x14ac:dyDescent="0.25">
      <c r="B28" s="53"/>
      <c r="C28" s="18" t="s">
        <v>23</v>
      </c>
      <c r="D28" s="18" t="s">
        <v>24</v>
      </c>
      <c r="E28" s="18">
        <v>2113</v>
      </c>
      <c r="F28" s="25">
        <v>65.83</v>
      </c>
      <c r="G28" s="19"/>
      <c r="H28" s="19"/>
      <c r="I28" s="19">
        <v>65.83</v>
      </c>
      <c r="J28" s="19"/>
      <c r="K28" s="19"/>
      <c r="L28" s="19"/>
      <c r="M28" s="19"/>
      <c r="N28" s="20"/>
    </row>
    <row r="29" spans="2:15" ht="15.75" customHeight="1" thickBot="1" x14ac:dyDescent="0.3">
      <c r="B29" s="82"/>
      <c r="C29" s="83" t="s">
        <v>26</v>
      </c>
      <c r="D29" s="83"/>
      <c r="E29" s="83"/>
      <c r="F29" s="46">
        <f>F25+F26+F27+F28</f>
        <v>145.02999999999997</v>
      </c>
      <c r="G29" s="47">
        <f t="shared" ref="G29:N29" si="1">G25+G26+G27+G28</f>
        <v>0</v>
      </c>
      <c r="H29" s="47">
        <f t="shared" si="1"/>
        <v>0</v>
      </c>
      <c r="I29" s="47">
        <f t="shared" si="1"/>
        <v>79.929999999999993</v>
      </c>
      <c r="J29" s="47">
        <f t="shared" si="1"/>
        <v>0</v>
      </c>
      <c r="K29" s="47">
        <f t="shared" si="1"/>
        <v>56.01</v>
      </c>
      <c r="L29" s="47">
        <f t="shared" si="1"/>
        <v>0</v>
      </c>
      <c r="M29" s="47">
        <f t="shared" si="1"/>
        <v>9.09</v>
      </c>
      <c r="N29" s="48">
        <f t="shared" si="1"/>
        <v>0</v>
      </c>
      <c r="O29" s="11">
        <f>I29+K29+M29</f>
        <v>145.03</v>
      </c>
    </row>
    <row r="30" spans="2:15" ht="15.75" customHeight="1" x14ac:dyDescent="0.25">
      <c r="B30" s="53" t="s">
        <v>27</v>
      </c>
      <c r="C30" s="29">
        <v>11</v>
      </c>
      <c r="D30" s="29" t="s">
        <v>19</v>
      </c>
      <c r="E30" s="29">
        <v>4130</v>
      </c>
      <c r="F30" s="23">
        <v>15.45</v>
      </c>
      <c r="G30" s="23"/>
      <c r="H30" s="23"/>
      <c r="I30" s="23"/>
      <c r="J30" s="23"/>
      <c r="K30" s="23">
        <v>15.45</v>
      </c>
      <c r="L30" s="23"/>
      <c r="M30" s="23"/>
      <c r="N30" s="24"/>
    </row>
    <row r="31" spans="2:15" ht="15.75" customHeight="1" x14ac:dyDescent="0.25">
      <c r="B31" s="53"/>
      <c r="C31" s="18">
        <v>12</v>
      </c>
      <c r="D31" s="18" t="s">
        <v>24</v>
      </c>
      <c r="E31" s="18">
        <v>4230</v>
      </c>
      <c r="F31" s="19">
        <v>30.9</v>
      </c>
      <c r="G31" s="19"/>
      <c r="H31" s="19"/>
      <c r="I31" s="19"/>
      <c r="J31" s="19"/>
      <c r="K31" s="19">
        <v>30.9</v>
      </c>
      <c r="L31" s="19"/>
      <c r="M31" s="19"/>
      <c r="N31" s="20"/>
    </row>
    <row r="32" spans="2:15" ht="15.75" customHeight="1" x14ac:dyDescent="0.25">
      <c r="B32" s="53"/>
      <c r="C32" s="18">
        <v>16</v>
      </c>
      <c r="D32" s="18"/>
      <c r="E32" s="18">
        <v>4240</v>
      </c>
      <c r="F32" s="19">
        <v>23.2</v>
      </c>
      <c r="G32" s="19"/>
      <c r="H32" s="19"/>
      <c r="I32" s="19"/>
      <c r="J32" s="19"/>
      <c r="K32" s="19">
        <v>23.2</v>
      </c>
      <c r="L32" s="19"/>
      <c r="M32" s="19"/>
      <c r="N32" s="20"/>
    </row>
    <row r="33" spans="2:14" ht="15.75" customHeight="1" x14ac:dyDescent="0.25">
      <c r="B33" s="53"/>
      <c r="C33" s="18">
        <v>19</v>
      </c>
      <c r="D33" s="18" t="s">
        <v>20</v>
      </c>
      <c r="E33" s="18">
        <v>4240</v>
      </c>
      <c r="F33" s="19">
        <v>27</v>
      </c>
      <c r="G33" s="19"/>
      <c r="H33" s="19"/>
      <c r="I33" s="19"/>
      <c r="J33" s="19"/>
      <c r="K33" s="19">
        <v>27</v>
      </c>
      <c r="L33" s="19"/>
      <c r="M33" s="19"/>
      <c r="N33" s="20"/>
    </row>
    <row r="34" spans="2:14" ht="15.75" customHeight="1" x14ac:dyDescent="0.25">
      <c r="B34" s="53"/>
      <c r="C34" s="18">
        <v>20</v>
      </c>
      <c r="D34" s="18" t="s">
        <v>25</v>
      </c>
      <c r="E34" s="18">
        <v>4130</v>
      </c>
      <c r="F34" s="19">
        <v>6.83</v>
      </c>
      <c r="G34" s="19"/>
      <c r="H34" s="19"/>
      <c r="I34" s="19"/>
      <c r="J34" s="19"/>
      <c r="K34" s="19">
        <v>6.83</v>
      </c>
      <c r="L34" s="19"/>
      <c r="M34" s="19"/>
      <c r="N34" s="20"/>
    </row>
    <row r="35" spans="2:14" ht="15.75" customHeight="1" x14ac:dyDescent="0.25">
      <c r="B35" s="53"/>
      <c r="C35" s="18">
        <v>39</v>
      </c>
      <c r="D35" s="18" t="s">
        <v>25</v>
      </c>
      <c r="E35" s="18">
        <v>6106</v>
      </c>
      <c r="F35" s="19">
        <v>66.790000000000006</v>
      </c>
      <c r="G35" s="19"/>
      <c r="H35" s="19"/>
      <c r="I35" s="19"/>
      <c r="J35" s="19"/>
      <c r="K35" s="19"/>
      <c r="L35" s="19"/>
      <c r="M35" s="19">
        <v>66.790000000000006</v>
      </c>
      <c r="N35" s="20"/>
    </row>
    <row r="36" spans="2:14" ht="15.75" customHeight="1" x14ac:dyDescent="0.25">
      <c r="B36" s="53"/>
      <c r="C36" s="18">
        <v>51</v>
      </c>
      <c r="D36" s="18" t="s">
        <v>25</v>
      </c>
      <c r="E36" s="18">
        <v>6104</v>
      </c>
      <c r="F36" s="19">
        <v>9.09</v>
      </c>
      <c r="G36" s="19"/>
      <c r="H36" s="19"/>
      <c r="I36" s="19"/>
      <c r="J36" s="19"/>
      <c r="K36" s="19"/>
      <c r="L36" s="19"/>
      <c r="M36" s="19">
        <v>9.09</v>
      </c>
      <c r="N36" s="20"/>
    </row>
    <row r="37" spans="2:14" ht="15.75" customHeight="1" x14ac:dyDescent="0.25">
      <c r="B37" s="53"/>
      <c r="C37" s="18">
        <v>52</v>
      </c>
      <c r="D37" s="18" t="s">
        <v>20</v>
      </c>
      <c r="E37" s="18">
        <v>6104</v>
      </c>
      <c r="F37" s="19">
        <v>6.65</v>
      </c>
      <c r="G37" s="19"/>
      <c r="H37" s="19"/>
      <c r="I37" s="19"/>
      <c r="J37" s="19"/>
      <c r="K37" s="19"/>
      <c r="L37" s="19"/>
      <c r="M37" s="19">
        <v>6.65</v>
      </c>
      <c r="N37" s="20"/>
    </row>
    <row r="38" spans="2:14" ht="15.75" customHeight="1" x14ac:dyDescent="0.25">
      <c r="B38" s="53"/>
      <c r="C38" s="18" t="s">
        <v>28</v>
      </c>
      <c r="D38" s="18" t="s">
        <v>19</v>
      </c>
      <c r="E38" s="18">
        <v>6106</v>
      </c>
      <c r="F38" s="19">
        <v>52.5</v>
      </c>
      <c r="G38" s="19"/>
      <c r="H38" s="19"/>
      <c r="I38" s="19"/>
      <c r="J38" s="19"/>
      <c r="K38" s="19"/>
      <c r="L38" s="19"/>
      <c r="M38" s="19"/>
      <c r="N38" s="20">
        <v>52.5</v>
      </c>
    </row>
    <row r="39" spans="2:14" ht="15.75" customHeight="1" x14ac:dyDescent="0.25">
      <c r="B39" s="53"/>
      <c r="C39" s="58" t="s">
        <v>29</v>
      </c>
      <c r="D39" s="18" t="s">
        <v>24</v>
      </c>
      <c r="E39" s="18">
        <v>3245</v>
      </c>
      <c r="F39" s="19">
        <v>7.1</v>
      </c>
      <c r="G39" s="19"/>
      <c r="H39" s="19"/>
      <c r="I39" s="19"/>
      <c r="J39" s="19">
        <v>7.1</v>
      </c>
      <c r="K39" s="19"/>
      <c r="L39" s="19"/>
      <c r="M39" s="19"/>
      <c r="N39" s="20"/>
    </row>
    <row r="40" spans="2:14" ht="15.75" customHeight="1" x14ac:dyDescent="0.25">
      <c r="B40" s="53"/>
      <c r="C40" s="60"/>
      <c r="D40" s="18" t="s">
        <v>19</v>
      </c>
      <c r="E40" s="18">
        <v>4240</v>
      </c>
      <c r="F40" s="19">
        <v>30.3</v>
      </c>
      <c r="G40" s="19"/>
      <c r="H40" s="19"/>
      <c r="I40" s="19"/>
      <c r="J40" s="19"/>
      <c r="K40" s="19">
        <v>30.3</v>
      </c>
      <c r="L40" s="19"/>
      <c r="M40" s="19"/>
      <c r="N40" s="20"/>
    </row>
    <row r="41" spans="2:14" ht="15.75" customHeight="1" thickBot="1" x14ac:dyDescent="0.3">
      <c r="B41" s="54"/>
      <c r="C41" s="61"/>
      <c r="D41" s="26" t="s">
        <v>20</v>
      </c>
      <c r="E41" s="26">
        <v>6106</v>
      </c>
      <c r="F41" s="27">
        <v>35.200000000000003</v>
      </c>
      <c r="G41" s="27"/>
      <c r="H41" s="27"/>
      <c r="I41" s="27"/>
      <c r="J41" s="27"/>
      <c r="K41" s="27"/>
      <c r="L41" s="27"/>
      <c r="M41" s="27">
        <v>35.200000000000003</v>
      </c>
      <c r="N41" s="28"/>
    </row>
    <row r="42" spans="2:14" ht="22.5" customHeight="1" x14ac:dyDescent="0.25">
      <c r="B42" s="71" t="s">
        <v>4</v>
      </c>
      <c r="C42" s="64" t="s">
        <v>0</v>
      </c>
      <c r="D42" s="64" t="s">
        <v>1</v>
      </c>
      <c r="E42" s="64" t="s">
        <v>5</v>
      </c>
      <c r="F42" s="64" t="s">
        <v>9</v>
      </c>
      <c r="G42" s="64" t="s">
        <v>11</v>
      </c>
      <c r="H42" s="64" t="s">
        <v>12</v>
      </c>
      <c r="I42" s="64" t="s">
        <v>13</v>
      </c>
      <c r="J42" s="64" t="s">
        <v>14</v>
      </c>
      <c r="K42" s="64" t="s">
        <v>15</v>
      </c>
      <c r="L42" s="64" t="s">
        <v>16</v>
      </c>
      <c r="M42" s="74" t="s">
        <v>2</v>
      </c>
      <c r="N42" s="51" t="s">
        <v>3</v>
      </c>
    </row>
    <row r="43" spans="2:14" ht="22.5" customHeight="1" x14ac:dyDescent="0.25">
      <c r="B43" s="72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75"/>
      <c r="N43" s="52"/>
    </row>
    <row r="44" spans="2:14" ht="22.5" customHeight="1" x14ac:dyDescent="0.25">
      <c r="B44" s="72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75"/>
      <c r="N44" s="52"/>
    </row>
    <row r="45" spans="2:14" ht="22.5" customHeight="1" x14ac:dyDescent="0.25">
      <c r="B45" s="72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75"/>
      <c r="N45" s="52"/>
    </row>
    <row r="46" spans="2:14" ht="22.5" customHeight="1" x14ac:dyDescent="0.25">
      <c r="B46" s="73"/>
      <c r="C46" s="66"/>
      <c r="D46" s="66"/>
      <c r="E46" s="66"/>
      <c r="F46" s="30" t="s">
        <v>10</v>
      </c>
      <c r="G46" s="30" t="s">
        <v>10</v>
      </c>
      <c r="H46" s="30" t="s">
        <v>10</v>
      </c>
      <c r="I46" s="30" t="s">
        <v>10</v>
      </c>
      <c r="J46" s="30" t="s">
        <v>10</v>
      </c>
      <c r="K46" s="30" t="s">
        <v>10</v>
      </c>
      <c r="L46" s="30" t="s">
        <v>10</v>
      </c>
      <c r="M46" s="30" t="s">
        <v>10</v>
      </c>
      <c r="N46" s="8" t="s">
        <v>10</v>
      </c>
    </row>
    <row r="47" spans="2:14" ht="13.5" customHeight="1" thickBot="1" x14ac:dyDescent="0.3">
      <c r="B47" s="5">
        <v>1</v>
      </c>
      <c r="C47" s="6">
        <v>2</v>
      </c>
      <c r="D47" s="6">
        <v>3</v>
      </c>
      <c r="E47" s="6">
        <v>4</v>
      </c>
      <c r="F47" s="6">
        <v>5</v>
      </c>
      <c r="G47" s="6">
        <v>6</v>
      </c>
      <c r="H47" s="6">
        <v>7</v>
      </c>
      <c r="I47" s="6">
        <v>8</v>
      </c>
      <c r="J47" s="6">
        <v>9</v>
      </c>
      <c r="K47" s="6">
        <v>10</v>
      </c>
      <c r="L47" s="6">
        <v>11</v>
      </c>
      <c r="M47" s="6">
        <v>12</v>
      </c>
      <c r="N47" s="7">
        <v>13</v>
      </c>
    </row>
    <row r="48" spans="2:14" ht="15.75" customHeight="1" x14ac:dyDescent="0.25">
      <c r="B48" s="55" t="s">
        <v>27</v>
      </c>
      <c r="C48" s="31">
        <v>81</v>
      </c>
      <c r="D48" s="14" t="s">
        <v>19</v>
      </c>
      <c r="E48" s="14">
        <v>4130</v>
      </c>
      <c r="F48" s="15">
        <v>56.01</v>
      </c>
      <c r="G48" s="15"/>
      <c r="H48" s="15"/>
      <c r="I48" s="15"/>
      <c r="J48" s="15"/>
      <c r="K48" s="15">
        <v>56.01</v>
      </c>
      <c r="L48" s="15"/>
      <c r="M48" s="15"/>
      <c r="N48" s="16"/>
    </row>
    <row r="49" spans="2:15" ht="15.75" customHeight="1" x14ac:dyDescent="0.25">
      <c r="B49" s="56"/>
      <c r="C49" s="58">
        <v>82</v>
      </c>
      <c r="D49" s="18" t="s">
        <v>24</v>
      </c>
      <c r="E49" s="18">
        <v>4240</v>
      </c>
      <c r="F49" s="19">
        <v>42.5</v>
      </c>
      <c r="G49" s="19"/>
      <c r="H49" s="19"/>
      <c r="I49" s="19"/>
      <c r="J49" s="19"/>
      <c r="K49" s="19">
        <v>42.5</v>
      </c>
      <c r="L49" s="19"/>
      <c r="M49" s="19"/>
      <c r="N49" s="20"/>
    </row>
    <row r="50" spans="2:15" ht="15.75" customHeight="1" x14ac:dyDescent="0.25">
      <c r="B50" s="56"/>
      <c r="C50" s="59"/>
      <c r="D50" s="18" t="s">
        <v>19</v>
      </c>
      <c r="E50" s="18">
        <v>4230</v>
      </c>
      <c r="F50" s="19">
        <v>42.2</v>
      </c>
      <c r="G50" s="19"/>
      <c r="H50" s="19"/>
      <c r="I50" s="19"/>
      <c r="J50" s="19"/>
      <c r="K50" s="19">
        <v>42.2</v>
      </c>
      <c r="L50" s="19"/>
      <c r="M50" s="19"/>
      <c r="N50" s="20"/>
    </row>
    <row r="51" spans="2:15" ht="15.75" customHeight="1" x14ac:dyDescent="0.25">
      <c r="B51" s="56"/>
      <c r="C51" s="62">
        <v>83</v>
      </c>
      <c r="D51" s="18" t="s">
        <v>24</v>
      </c>
      <c r="E51" s="18">
        <v>4230</v>
      </c>
      <c r="F51" s="19">
        <v>22.5</v>
      </c>
      <c r="G51" s="19"/>
      <c r="H51" s="19"/>
      <c r="I51" s="19"/>
      <c r="J51" s="19"/>
      <c r="K51" s="19">
        <v>22.5</v>
      </c>
      <c r="L51" s="19"/>
      <c r="M51" s="19"/>
      <c r="N51" s="20"/>
    </row>
    <row r="52" spans="2:15" ht="15.75" customHeight="1" x14ac:dyDescent="0.25">
      <c r="B52" s="56"/>
      <c r="C52" s="62"/>
      <c r="D52" s="18" t="s">
        <v>19</v>
      </c>
      <c r="E52" s="18">
        <v>4230</v>
      </c>
      <c r="F52" s="19">
        <v>65.400000000000006</v>
      </c>
      <c r="G52" s="19"/>
      <c r="H52" s="19"/>
      <c r="I52" s="19"/>
      <c r="J52" s="19"/>
      <c r="K52" s="19">
        <v>65.400000000000006</v>
      </c>
      <c r="L52" s="19"/>
      <c r="M52" s="19"/>
      <c r="N52" s="20"/>
    </row>
    <row r="53" spans="2:15" ht="15.75" customHeight="1" x14ac:dyDescent="0.25">
      <c r="B53" s="56"/>
      <c r="C53" s="62"/>
      <c r="D53" s="18" t="s">
        <v>20</v>
      </c>
      <c r="E53" s="18">
        <v>3245</v>
      </c>
      <c r="F53" s="19">
        <v>4.0999999999999996</v>
      </c>
      <c r="G53" s="19"/>
      <c r="H53" s="19"/>
      <c r="I53" s="19"/>
      <c r="J53" s="19">
        <v>4.0999999999999996</v>
      </c>
      <c r="K53" s="19"/>
      <c r="L53" s="19"/>
      <c r="M53" s="19"/>
      <c r="N53" s="20"/>
    </row>
    <row r="54" spans="2:15" ht="15.75" customHeight="1" x14ac:dyDescent="0.25">
      <c r="B54" s="56"/>
      <c r="C54" s="62"/>
      <c r="D54" s="18" t="s">
        <v>25</v>
      </c>
      <c r="E54" s="18">
        <v>5260</v>
      </c>
      <c r="F54" s="19">
        <v>4.5</v>
      </c>
      <c r="G54" s="19"/>
      <c r="H54" s="19"/>
      <c r="I54" s="19"/>
      <c r="J54" s="19"/>
      <c r="K54" s="19"/>
      <c r="L54" s="19">
        <v>4.5</v>
      </c>
      <c r="M54" s="19"/>
      <c r="N54" s="20"/>
    </row>
    <row r="55" spans="2:15" ht="15.75" customHeight="1" thickBot="1" x14ac:dyDescent="0.3">
      <c r="B55" s="57"/>
      <c r="C55" s="63" t="s">
        <v>30</v>
      </c>
      <c r="D55" s="63"/>
      <c r="E55" s="63"/>
      <c r="F55" s="41">
        <f>F30+F31+F32+F33+F34+F35+F36+F37+F38+F39+F40+F41+F48+F49+F50+F51+F52+F53+F54</f>
        <v>548.22</v>
      </c>
      <c r="G55" s="33">
        <f t="shared" ref="G55:N55" si="2">G30+G31+G32+G33+G34+G35+G36+G37+G38+G39+G40+G41+G48+G49+G50+G51+G52+G53+G54</f>
        <v>0</v>
      </c>
      <c r="H55" s="33">
        <f t="shared" si="2"/>
        <v>0</v>
      </c>
      <c r="I55" s="33">
        <f t="shared" si="2"/>
        <v>0</v>
      </c>
      <c r="J55" s="33">
        <f t="shared" si="2"/>
        <v>11.2</v>
      </c>
      <c r="K55" s="33">
        <f t="shared" si="2"/>
        <v>362.28999999999996</v>
      </c>
      <c r="L55" s="33">
        <f t="shared" si="2"/>
        <v>4.5</v>
      </c>
      <c r="M55" s="33">
        <f t="shared" si="2"/>
        <v>117.73000000000002</v>
      </c>
      <c r="N55" s="34">
        <f t="shared" si="2"/>
        <v>52.5</v>
      </c>
      <c r="O55" s="11"/>
    </row>
    <row r="56" spans="2:15" s="39" customFormat="1" ht="15.75" customHeight="1" thickBot="1" x14ac:dyDescent="0.3">
      <c r="B56" s="35"/>
      <c r="C56" s="36"/>
      <c r="D56" s="36"/>
      <c r="E56" s="36"/>
      <c r="F56" s="37"/>
      <c r="G56" s="37"/>
      <c r="H56" s="37"/>
      <c r="I56" s="37"/>
      <c r="J56" s="37"/>
      <c r="K56" s="37"/>
      <c r="L56" s="37"/>
      <c r="M56" s="37"/>
      <c r="N56" s="37"/>
      <c r="O56" s="38"/>
    </row>
    <row r="57" spans="2:15" ht="33" customHeight="1" thickBot="1" x14ac:dyDescent="0.3">
      <c r="B57" s="67" t="s">
        <v>31</v>
      </c>
      <c r="C57" s="68"/>
      <c r="D57" s="68"/>
      <c r="E57" s="69"/>
      <c r="F57" s="49">
        <f t="shared" ref="F57:N57" si="3">F24+F29+F55</f>
        <v>1026.49</v>
      </c>
      <c r="G57" s="49">
        <f t="shared" si="3"/>
        <v>79.789999999999992</v>
      </c>
      <c r="H57" s="49">
        <f t="shared" si="3"/>
        <v>90.649999999999991</v>
      </c>
      <c r="I57" s="49">
        <f t="shared" si="3"/>
        <v>140.41999999999999</v>
      </c>
      <c r="J57" s="49">
        <f t="shared" si="3"/>
        <v>11.2</v>
      </c>
      <c r="K57" s="49">
        <f t="shared" si="3"/>
        <v>520.61</v>
      </c>
      <c r="L57" s="49">
        <f t="shared" si="3"/>
        <v>4.5</v>
      </c>
      <c r="M57" s="49">
        <f t="shared" si="3"/>
        <v>126.82000000000002</v>
      </c>
      <c r="N57" s="50">
        <f t="shared" si="3"/>
        <v>52.5</v>
      </c>
      <c r="O57" s="11"/>
    </row>
    <row r="58" spans="2:15" ht="15.75" thickBot="1" x14ac:dyDescent="0.3"/>
    <row r="59" spans="2:15" ht="16.5" thickBot="1" x14ac:dyDescent="0.3">
      <c r="B59" s="76" t="s">
        <v>32</v>
      </c>
      <c r="C59" s="77"/>
      <c r="D59" s="77"/>
      <c r="E59" s="78"/>
      <c r="F59" s="90">
        <v>9781.9699999999993</v>
      </c>
    </row>
    <row r="60" spans="2:15" ht="15.75" thickBot="1" x14ac:dyDescent="0.3">
      <c r="F60" s="12"/>
      <c r="G60" s="12"/>
      <c r="H60" s="12"/>
      <c r="I60" s="12"/>
      <c r="J60" s="12"/>
      <c r="K60" s="12"/>
      <c r="L60" s="12"/>
      <c r="M60" s="12"/>
      <c r="N60" s="12"/>
    </row>
    <row r="61" spans="2:15" ht="31.5" customHeight="1" thickBot="1" x14ac:dyDescent="0.3">
      <c r="B61" s="79" t="s">
        <v>33</v>
      </c>
      <c r="C61" s="80"/>
      <c r="D61" s="80"/>
      <c r="E61" s="80"/>
      <c r="F61" s="91">
        <f>F57/F59*100</f>
        <v>10.493694010511176</v>
      </c>
    </row>
    <row r="62" spans="2:15" ht="15.75" thickBot="1" x14ac:dyDescent="0.3">
      <c r="F62" s="12"/>
      <c r="H62" s="12"/>
    </row>
    <row r="63" spans="2:15" ht="30" customHeight="1" thickBot="1" x14ac:dyDescent="0.3">
      <c r="B63" s="79" t="s">
        <v>34</v>
      </c>
      <c r="C63" s="80"/>
      <c r="D63" s="80"/>
      <c r="E63" s="80"/>
      <c r="F63" s="89">
        <v>300.61</v>
      </c>
    </row>
    <row r="68" spans="2:13" x14ac:dyDescent="0.25">
      <c r="B68" s="70"/>
      <c r="C68" s="70"/>
      <c r="D68" s="70"/>
      <c r="E68" s="70"/>
      <c r="K68" s="70"/>
      <c r="L68" s="70"/>
      <c r="M68" s="70"/>
    </row>
  </sheetData>
  <mergeCells count="48">
    <mergeCell ref="B2:E2"/>
    <mergeCell ref="B1:F1"/>
    <mergeCell ref="B4:N4"/>
    <mergeCell ref="B6:B10"/>
    <mergeCell ref="C6:C10"/>
    <mergeCell ref="D6:D10"/>
    <mergeCell ref="E6:E10"/>
    <mergeCell ref="N6:N9"/>
    <mergeCell ref="F6:F9"/>
    <mergeCell ref="G6:G9"/>
    <mergeCell ref="H6:H9"/>
    <mergeCell ref="I6:I9"/>
    <mergeCell ref="J6:J9"/>
    <mergeCell ref="K6:K9"/>
    <mergeCell ref="L6:L9"/>
    <mergeCell ref="M6:M9"/>
    <mergeCell ref="C21:C23"/>
    <mergeCell ref="B12:B24"/>
    <mergeCell ref="C24:E24"/>
    <mergeCell ref="B25:B29"/>
    <mergeCell ref="C29:E29"/>
    <mergeCell ref="C12:C13"/>
    <mergeCell ref="C19:C20"/>
    <mergeCell ref="G42:G45"/>
    <mergeCell ref="B57:E57"/>
    <mergeCell ref="K68:M68"/>
    <mergeCell ref="B68:E68"/>
    <mergeCell ref="B42:B46"/>
    <mergeCell ref="M42:M45"/>
    <mergeCell ref="B59:E59"/>
    <mergeCell ref="B61:E61"/>
    <mergeCell ref="B63:E63"/>
    <mergeCell ref="N42:N45"/>
    <mergeCell ref="B30:B41"/>
    <mergeCell ref="B48:B55"/>
    <mergeCell ref="C49:C50"/>
    <mergeCell ref="C39:C41"/>
    <mergeCell ref="C51:C54"/>
    <mergeCell ref="C55:E55"/>
    <mergeCell ref="H42:H45"/>
    <mergeCell ref="I42:I45"/>
    <mergeCell ref="J42:J45"/>
    <mergeCell ref="K42:K45"/>
    <mergeCell ref="L42:L45"/>
    <mergeCell ref="C42:C46"/>
    <mergeCell ref="D42:D46"/>
    <mergeCell ref="E42:E46"/>
    <mergeCell ref="F42:F45"/>
  </mergeCells>
  <pageMargins left="0" right="0.25833333333333336" top="0.5" bottom="0.5" header="0.3" footer="0.3"/>
  <pageSetup scale="80" orientation="landscape" r:id="rId1"/>
  <headerFooter>
    <oddFooter>&amp;L&amp;"Times New Roman,Regular"&amp;10          Славиша Перковић&amp;R&amp;"Times New Roman,Regular"&amp;10Јануар.2023. године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 centar</cp:lastModifiedBy>
  <cp:lastPrinted>2023-01-02T11:45:21Z</cp:lastPrinted>
  <dcterms:created xsi:type="dcterms:W3CDTF">2022-12-21T08:23:26Z</dcterms:created>
  <dcterms:modified xsi:type="dcterms:W3CDTF">2023-10-06T07:36:52Z</dcterms:modified>
</cp:coreProperties>
</file>